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pr3\Downloads\"/>
    </mc:Choice>
  </mc:AlternateContent>
  <xr:revisionPtr revIDLastSave="0" documentId="13_ncr:1_{41165D1C-1C67-4BF9-A1D6-A642B9A9126B}" xr6:coauthVersionLast="47" xr6:coauthVersionMax="47" xr10:uidLastSave="{00000000-0000-0000-0000-000000000000}"/>
  <bookViews>
    <workbookView xWindow="-120" yWindow="-120" windowWidth="29040" windowHeight="15840" activeTab="2" xr2:uid="{BDBB9B42-ED8C-46B5-98FA-D89FDAF65C2C}"/>
  </bookViews>
  <sheets>
    <sheet name="SV Tage" sheetId="1" r:id="rId1"/>
    <sheet name="Beispiel Berechnung UVG-Basis" sheetId="2" r:id="rId2"/>
    <sheet name="Beispiel Berechnung ISCO" sheetId="5" r:id="rId3"/>
    <sheet name="Beispiel UVG_ISCO Abrechnung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7" i="5" l="1"/>
  <c r="G47" i="5"/>
  <c r="C47" i="5"/>
  <c r="C48" i="5" s="1"/>
  <c r="E13" i="6" l="1"/>
  <c r="H13" i="6" s="1"/>
  <c r="E6" i="6"/>
  <c r="H6" i="6" s="1"/>
  <c r="E9" i="6"/>
  <c r="E7" i="6"/>
  <c r="AG52" i="2"/>
  <c r="E12" i="6"/>
  <c r="E19" i="6" s="1"/>
  <c r="E11" i="6"/>
  <c r="H11" i="6" s="1"/>
  <c r="E10" i="6"/>
  <c r="E8" i="6"/>
  <c r="H8" i="6" s="1"/>
  <c r="E5" i="6"/>
  <c r="E17" i="6" s="1"/>
  <c r="H12" i="6" l="1"/>
  <c r="H5" i="6"/>
  <c r="E18" i="6"/>
  <c r="E20" i="6" s="1"/>
  <c r="H9" i="6"/>
  <c r="E14" i="6"/>
  <c r="H7" i="6"/>
  <c r="H14" i="6" l="1"/>
  <c r="C42" i="5" l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AG42" i="5" s="1"/>
  <c r="C41" i="5"/>
  <c r="D41" i="5" s="1"/>
  <c r="E41" i="5" s="1"/>
  <c r="F41" i="5" s="1"/>
  <c r="H41" i="5" l="1"/>
  <c r="I41" i="5" s="1"/>
  <c r="J41" i="5" s="1"/>
  <c r="K41" i="5" s="1"/>
  <c r="L41" i="5" s="1"/>
  <c r="M41" i="5" s="1"/>
  <c r="N41" i="5" s="1"/>
  <c r="O41" i="5" s="1"/>
  <c r="P41" i="5" s="1"/>
  <c r="Q41" i="5" s="1"/>
  <c r="R41" i="5" s="1"/>
  <c r="S41" i="5" s="1"/>
  <c r="T41" i="5" s="1"/>
  <c r="U41" i="5" s="1"/>
  <c r="V41" i="5" s="1"/>
  <c r="W41" i="5" s="1"/>
  <c r="X41" i="5" s="1"/>
  <c r="Y41" i="5" s="1"/>
  <c r="Z41" i="5" s="1"/>
  <c r="AA41" i="5" s="1"/>
  <c r="AB41" i="5" s="1"/>
  <c r="AC41" i="5" s="1"/>
  <c r="AD41" i="5" s="1"/>
  <c r="AE41" i="5" s="1"/>
  <c r="AF41" i="5" s="1"/>
  <c r="AG41" i="5" s="1"/>
  <c r="G41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C34" i="5"/>
  <c r="C45" i="2"/>
  <c r="C46" i="2" s="1"/>
  <c r="D45" i="2" s="1"/>
  <c r="D46" i="2" s="1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C48" i="2" s="1"/>
  <c r="C49" i="2" s="1"/>
  <c r="J42" i="2"/>
  <c r="I42" i="2"/>
  <c r="H42" i="2"/>
  <c r="G42" i="2"/>
  <c r="F42" i="2"/>
  <c r="E42" i="2"/>
  <c r="D42" i="2"/>
  <c r="C42" i="2"/>
  <c r="C40" i="2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C34" i="2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D34" i="2" s="1"/>
  <c r="AE34" i="2" s="1"/>
  <c r="AF34" i="2" s="1"/>
  <c r="AG34" i="2" s="1"/>
  <c r="D34" i="5" l="1"/>
  <c r="C44" i="5"/>
  <c r="D48" i="2"/>
  <c r="D49" i="2" s="1"/>
  <c r="E48" i="2" s="1"/>
  <c r="E49" i="2" s="1"/>
  <c r="F48" i="2" s="1"/>
  <c r="F49" i="2" s="1"/>
  <c r="G48" i="2" s="1"/>
  <c r="G49" i="2" s="1"/>
  <c r="H48" i="2" s="1"/>
  <c r="H49" i="2" s="1"/>
  <c r="I48" i="2" s="1"/>
  <c r="I49" i="2" s="1"/>
  <c r="J48" i="2" s="1"/>
  <c r="J49" i="2" s="1"/>
  <c r="K48" i="2" s="1"/>
  <c r="K49" i="2" s="1"/>
  <c r="L48" i="2" s="1"/>
  <c r="L49" i="2" s="1"/>
  <c r="M48" i="2" s="1"/>
  <c r="M49" i="2" s="1"/>
  <c r="N48" i="2" s="1"/>
  <c r="N49" i="2" s="1"/>
  <c r="O48" i="2" s="1"/>
  <c r="O49" i="2" s="1"/>
  <c r="P48" i="2" s="1"/>
  <c r="P49" i="2" s="1"/>
  <c r="Q48" i="2" s="1"/>
  <c r="Q49" i="2" s="1"/>
  <c r="R48" i="2" s="1"/>
  <c r="R49" i="2" s="1"/>
  <c r="S48" i="2" s="1"/>
  <c r="S49" i="2" s="1"/>
  <c r="T48" i="2" s="1"/>
  <c r="T49" i="2" s="1"/>
  <c r="U48" i="2" s="1"/>
  <c r="U49" i="2" s="1"/>
  <c r="V48" i="2" s="1"/>
  <c r="V49" i="2" s="1"/>
  <c r="W48" i="2" s="1"/>
  <c r="W49" i="2" s="1"/>
  <c r="X48" i="2" s="1"/>
  <c r="X49" i="2" s="1"/>
  <c r="Y48" i="2" s="1"/>
  <c r="Y49" i="2" s="1"/>
  <c r="Z48" i="2" s="1"/>
  <c r="Z49" i="2" s="1"/>
  <c r="AA48" i="2" s="1"/>
  <c r="AA49" i="2" s="1"/>
  <c r="AB48" i="2" s="1"/>
  <c r="AB49" i="2" s="1"/>
  <c r="AC48" i="2" s="1"/>
  <c r="AC49" i="2" s="1"/>
  <c r="AD48" i="2" s="1"/>
  <c r="AD49" i="2" s="1"/>
  <c r="AE48" i="2" s="1"/>
  <c r="AE49" i="2" s="1"/>
  <c r="AF48" i="2" s="1"/>
  <c r="AF49" i="2" s="1"/>
  <c r="AG48" i="2" s="1"/>
  <c r="AG49" i="2" s="1"/>
  <c r="E45" i="2"/>
  <c r="E46" i="2" s="1"/>
  <c r="F45" i="2" s="1"/>
  <c r="F46" i="2" s="1"/>
  <c r="G45" i="2" s="1"/>
  <c r="G46" i="2" s="1"/>
  <c r="H45" i="2" s="1"/>
  <c r="H46" i="2" s="1"/>
  <c r="I45" i="2" s="1"/>
  <c r="I46" i="2" s="1"/>
  <c r="J45" i="2" s="1"/>
  <c r="J46" i="2" s="1"/>
  <c r="K45" i="2" s="1"/>
  <c r="K46" i="2" s="1"/>
  <c r="L45" i="2" s="1"/>
  <c r="L46" i="2" s="1"/>
  <c r="M45" i="2" s="1"/>
  <c r="M46" i="2" s="1"/>
  <c r="N45" i="2" s="1"/>
  <c r="N46" i="2" s="1"/>
  <c r="O45" i="2" s="1"/>
  <c r="O46" i="2" s="1"/>
  <c r="P45" i="2" s="1"/>
  <c r="P46" i="2" s="1"/>
  <c r="Q45" i="2" s="1"/>
  <c r="Q46" i="2" s="1"/>
  <c r="R45" i="2" s="1"/>
  <c r="R46" i="2" s="1"/>
  <c r="S45" i="2" s="1"/>
  <c r="S46" i="2" s="1"/>
  <c r="T45" i="2" s="1"/>
  <c r="T46" i="2" s="1"/>
  <c r="U45" i="2" s="1"/>
  <c r="U46" i="2" s="1"/>
  <c r="V45" i="2" s="1"/>
  <c r="V46" i="2" s="1"/>
  <c r="W45" i="2" s="1"/>
  <c r="W46" i="2" s="1"/>
  <c r="X45" i="2" s="1"/>
  <c r="X46" i="2" s="1"/>
  <c r="Y45" i="2" s="1"/>
  <c r="Y46" i="2" s="1"/>
  <c r="Z45" i="2" s="1"/>
  <c r="Z46" i="2" s="1"/>
  <c r="AA45" i="2" s="1"/>
  <c r="AA46" i="2" s="1"/>
  <c r="AB45" i="2" s="1"/>
  <c r="AB46" i="2" s="1"/>
  <c r="AC45" i="2" s="1"/>
  <c r="AC46" i="2" s="1"/>
  <c r="AD45" i="2" s="1"/>
  <c r="AD46" i="2" s="1"/>
  <c r="AE45" i="2" s="1"/>
  <c r="AE46" i="2" s="1"/>
  <c r="AF45" i="2" s="1"/>
  <c r="AF46" i="2" s="1"/>
  <c r="AG45" i="2" s="1"/>
  <c r="AG46" i="2" s="1"/>
  <c r="AG42" i="2"/>
  <c r="X42" i="2"/>
  <c r="M42" i="2"/>
  <c r="K42" i="2"/>
  <c r="AB42" i="2"/>
  <c r="Q42" i="2"/>
  <c r="R42" i="2"/>
  <c r="W42" i="2"/>
  <c r="L42" i="2"/>
  <c r="Y42" i="2"/>
  <c r="N42" i="2"/>
  <c r="AA42" i="2"/>
  <c r="AC42" i="2"/>
  <c r="AD42" i="2"/>
  <c r="S42" i="2"/>
  <c r="AE42" i="2"/>
  <c r="Z42" i="2"/>
  <c r="O42" i="2"/>
  <c r="P42" i="2"/>
  <c r="T42" i="2"/>
  <c r="AF42" i="2"/>
  <c r="U42" i="2"/>
  <c r="V42" i="2"/>
  <c r="C53" i="5" l="1"/>
  <c r="C50" i="5"/>
  <c r="C51" i="5" s="1"/>
  <c r="E34" i="5"/>
  <c r="D44" i="5"/>
  <c r="C54" i="5" l="1"/>
  <c r="D53" i="5" s="1"/>
  <c r="F34" i="5"/>
  <c r="E44" i="5"/>
  <c r="D50" i="5"/>
  <c r="D51" i="5" s="1"/>
  <c r="D47" i="5"/>
  <c r="D48" i="5" s="1"/>
  <c r="E50" i="5" l="1"/>
  <c r="E51" i="5" s="1"/>
  <c r="H34" i="5"/>
  <c r="G34" i="5"/>
  <c r="G44" i="5" s="1"/>
  <c r="F44" i="5"/>
  <c r="E47" i="5"/>
  <c r="E48" i="5" s="1"/>
  <c r="D54" i="5"/>
  <c r="E53" i="5" s="1"/>
  <c r="F50" i="5" l="1"/>
  <c r="F51" i="5" s="1"/>
  <c r="G50" i="5" s="1"/>
  <c r="I34" i="5"/>
  <c r="H44" i="5"/>
  <c r="E54" i="5"/>
  <c r="F53" i="5" s="1"/>
  <c r="F47" i="5"/>
  <c r="F48" i="5" s="1"/>
  <c r="J34" i="5" l="1"/>
  <c r="I44" i="5"/>
  <c r="F54" i="5"/>
  <c r="G53" i="5" s="1"/>
  <c r="G51" i="5"/>
  <c r="H50" i="5" s="1"/>
  <c r="G48" i="5"/>
  <c r="K34" i="5" l="1"/>
  <c r="J44" i="5"/>
  <c r="G54" i="5"/>
  <c r="H53" i="5" s="1"/>
  <c r="H51" i="5"/>
  <c r="I50" i="5" s="1"/>
  <c r="H47" i="5"/>
  <c r="H48" i="5" s="1"/>
  <c r="L34" i="5" l="1"/>
  <c r="K44" i="5"/>
  <c r="H54" i="5"/>
  <c r="I53" i="5" s="1"/>
  <c r="I51" i="5"/>
  <c r="J50" i="5" s="1"/>
  <c r="I47" i="5"/>
  <c r="I48" i="5" s="1"/>
  <c r="M34" i="5" l="1"/>
  <c r="L44" i="5"/>
  <c r="I54" i="5"/>
  <c r="J53" i="5" s="1"/>
  <c r="J51" i="5"/>
  <c r="K50" i="5" s="1"/>
  <c r="J47" i="5"/>
  <c r="J48" i="5" s="1"/>
  <c r="N34" i="5" l="1"/>
  <c r="M44" i="5"/>
  <c r="J54" i="5"/>
  <c r="K53" i="5" s="1"/>
  <c r="K51" i="5"/>
  <c r="L50" i="5" s="1"/>
  <c r="K47" i="5"/>
  <c r="K48" i="5" s="1"/>
  <c r="O34" i="5" l="1"/>
  <c r="N44" i="5"/>
  <c r="K54" i="5"/>
  <c r="L53" i="5" s="1"/>
  <c r="L51" i="5"/>
  <c r="M50" i="5" s="1"/>
  <c r="L47" i="5"/>
  <c r="L48" i="5" s="1"/>
  <c r="P34" i="5" l="1"/>
  <c r="O44" i="5"/>
  <c r="L54" i="5"/>
  <c r="M53" i="5" s="1"/>
  <c r="M51" i="5"/>
  <c r="N50" i="5" s="1"/>
  <c r="M47" i="5"/>
  <c r="M48" i="5" s="1"/>
  <c r="Q34" i="5" l="1"/>
  <c r="P44" i="5"/>
  <c r="M54" i="5"/>
  <c r="N53" i="5" s="1"/>
  <c r="N51" i="5"/>
  <c r="O50" i="5" s="1"/>
  <c r="N47" i="5"/>
  <c r="N48" i="5" s="1"/>
  <c r="R34" i="5" l="1"/>
  <c r="Q44" i="5"/>
  <c r="N54" i="5"/>
  <c r="O53" i="5" s="1"/>
  <c r="O47" i="5"/>
  <c r="O48" i="5" s="1"/>
  <c r="O51" i="5"/>
  <c r="P50" i="5" s="1"/>
  <c r="S34" i="5" l="1"/>
  <c r="R44" i="5"/>
  <c r="O54" i="5"/>
  <c r="P53" i="5" s="1"/>
  <c r="P47" i="5"/>
  <c r="P48" i="5" s="1"/>
  <c r="P51" i="5"/>
  <c r="Q50" i="5" s="1"/>
  <c r="T34" i="5" l="1"/>
  <c r="S44" i="5"/>
  <c r="P54" i="5"/>
  <c r="Q53" i="5" s="1"/>
  <c r="Q51" i="5"/>
  <c r="R50" i="5" s="1"/>
  <c r="Q47" i="5"/>
  <c r="Q48" i="5" s="1"/>
  <c r="U34" i="5" l="1"/>
  <c r="T44" i="5"/>
  <c r="Q54" i="5"/>
  <c r="R53" i="5" s="1"/>
  <c r="R47" i="5"/>
  <c r="R48" i="5" s="1"/>
  <c r="R51" i="5"/>
  <c r="S50" i="5" s="1"/>
  <c r="V34" i="5" l="1"/>
  <c r="U44" i="5"/>
  <c r="R54" i="5"/>
  <c r="S53" i="5" s="1"/>
  <c r="S47" i="5"/>
  <c r="S48" i="5" s="1"/>
  <c r="S51" i="5"/>
  <c r="T50" i="5" s="1"/>
  <c r="W34" i="5" l="1"/>
  <c r="V44" i="5"/>
  <c r="S54" i="5"/>
  <c r="T53" i="5" s="1"/>
  <c r="T51" i="5"/>
  <c r="U50" i="5" s="1"/>
  <c r="T47" i="5"/>
  <c r="T48" i="5" s="1"/>
  <c r="X34" i="5" l="1"/>
  <c r="W44" i="5"/>
  <c r="T54" i="5"/>
  <c r="U53" i="5" s="1"/>
  <c r="U47" i="5"/>
  <c r="U48" i="5" s="1"/>
  <c r="U51" i="5"/>
  <c r="V50" i="5" s="1"/>
  <c r="Y34" i="5" l="1"/>
  <c r="X44" i="5"/>
  <c r="U54" i="5"/>
  <c r="V53" i="5" s="1"/>
  <c r="V51" i="5"/>
  <c r="W50" i="5" s="1"/>
  <c r="V47" i="5"/>
  <c r="V48" i="5" s="1"/>
  <c r="Z34" i="5" l="1"/>
  <c r="Y44" i="5"/>
  <c r="V54" i="5"/>
  <c r="W53" i="5" s="1"/>
  <c r="W51" i="5"/>
  <c r="X50" i="5" s="1"/>
  <c r="W47" i="5"/>
  <c r="W48" i="5" s="1"/>
  <c r="AA34" i="5" l="1"/>
  <c r="Z44" i="5"/>
  <c r="W54" i="5"/>
  <c r="X53" i="5" s="1"/>
  <c r="X51" i="5"/>
  <c r="Y50" i="5" s="1"/>
  <c r="AB34" i="5" l="1"/>
  <c r="AA44" i="5"/>
  <c r="X48" i="5"/>
  <c r="X54" i="5" s="1"/>
  <c r="Y51" i="5"/>
  <c r="Z50" i="5" s="1"/>
  <c r="AC34" i="5" l="1"/>
  <c r="AB44" i="5"/>
  <c r="Y47" i="5"/>
  <c r="Y48" i="5" s="1"/>
  <c r="Z47" i="5" s="1"/>
  <c r="Z48" i="5" s="1"/>
  <c r="Y53" i="5"/>
  <c r="Y54" i="5" s="1"/>
  <c r="Z53" i="5" s="1"/>
  <c r="Z51" i="5"/>
  <c r="AA50" i="5" s="1"/>
  <c r="AD34" i="5" l="1"/>
  <c r="AC44" i="5"/>
  <c r="Z54" i="5"/>
  <c r="AA53" i="5" s="1"/>
  <c r="AA47" i="5"/>
  <c r="AA48" i="5" s="1"/>
  <c r="AA51" i="5"/>
  <c r="AB50" i="5" s="1"/>
  <c r="AE34" i="5" l="1"/>
  <c r="AD44" i="5"/>
  <c r="AA54" i="5"/>
  <c r="AB53" i="5" s="1"/>
  <c r="AB47" i="5"/>
  <c r="AB48" i="5" s="1"/>
  <c r="AB51" i="5"/>
  <c r="AC50" i="5" s="1"/>
  <c r="AF34" i="5" l="1"/>
  <c r="AE44" i="5"/>
  <c r="AB54" i="5"/>
  <c r="AC53" i="5" s="1"/>
  <c r="AC47" i="5"/>
  <c r="AC48" i="5" s="1"/>
  <c r="AC51" i="5"/>
  <c r="AD50" i="5" s="1"/>
  <c r="AG34" i="5" l="1"/>
  <c r="AG44" i="5" s="1"/>
  <c r="AF44" i="5"/>
  <c r="AC54" i="5"/>
  <c r="AD53" i="5" s="1"/>
  <c r="AD47" i="5"/>
  <c r="AD48" i="5" s="1"/>
  <c r="AD51" i="5"/>
  <c r="AE50" i="5" s="1"/>
  <c r="AD54" i="5" l="1"/>
  <c r="AE53" i="5" s="1"/>
  <c r="AE47" i="5"/>
  <c r="AE48" i="5" s="1"/>
  <c r="AE51" i="5"/>
  <c r="AF50" i="5" s="1"/>
  <c r="AE54" i="5" l="1"/>
  <c r="AF53" i="5" s="1"/>
  <c r="AF51" i="5"/>
  <c r="AG50" i="5" s="1"/>
  <c r="AF47" i="5"/>
  <c r="AF48" i="5" s="1"/>
  <c r="AG47" i="5" s="1"/>
  <c r="AG48" i="5" s="1"/>
  <c r="AG51" i="5" l="1"/>
  <c r="AF54" i="5"/>
  <c r="AG53" i="5" l="1"/>
  <c r="AG54" i="5" s="1"/>
</calcChain>
</file>

<file path=xl/sharedStrings.xml><?xml version="1.0" encoding="utf-8"?>
<sst xmlns="http://schemas.openxmlformats.org/spreadsheetml/2006/main" count="360" uniqueCount="75">
  <si>
    <t>Datum</t>
  </si>
  <si>
    <t>Wochentag</t>
  </si>
  <si>
    <t>Einsatz-ID Betriebsteil G</t>
  </si>
  <si>
    <t>SV-Tage Betriebsteil G</t>
  </si>
  <si>
    <t>angerechnete Tage</t>
  </si>
  <si>
    <t>Eintritt</t>
  </si>
  <si>
    <t>Austritt</t>
  </si>
  <si>
    <t>Mo.</t>
  </si>
  <si>
    <t>Di.</t>
  </si>
  <si>
    <t>Mi.</t>
  </si>
  <si>
    <t>Do.</t>
  </si>
  <si>
    <t>Fr.</t>
  </si>
  <si>
    <t>Sa.</t>
  </si>
  <si>
    <t>So.</t>
  </si>
  <si>
    <t>SV-Tage HL kumul.</t>
  </si>
  <si>
    <t>Beispiel für die Anrechnung der SV-Tage</t>
  </si>
  <si>
    <t>Einsatz-ID Betriebsteil P</t>
  </si>
  <si>
    <t>SV-Tage Betriebsteil P</t>
  </si>
  <si>
    <t>UVG-Basis BT G (in CHF)</t>
  </si>
  <si>
    <t>UVG-Basis kumul. BT G (in CHF)</t>
  </si>
  <si>
    <t>UVG-Basis BT P (in CHF)</t>
  </si>
  <si>
    <t>UVG-Basis kumul. BT P (in CHF)</t>
  </si>
  <si>
    <t>UVG-Basis kumul. über alle BT (in CHF)</t>
  </si>
  <si>
    <t>UVG-Höchstlohn kumul.</t>
  </si>
  <si>
    <t>UVG-Lohn G</t>
  </si>
  <si>
    <t>UVG-Lohn kumuliert G</t>
  </si>
  <si>
    <t>UVG-Lohn P</t>
  </si>
  <si>
    <t>UVG-Lohn kumuliert P</t>
  </si>
  <si>
    <t>01.01. - 03.01.</t>
  </si>
  <si>
    <t>08.01. - 14.01.</t>
  </si>
  <si>
    <t>21.01. - 29.01.</t>
  </si>
  <si>
    <t>05.01.</t>
  </si>
  <si>
    <t>31.01.</t>
  </si>
  <si>
    <t>05.01. - 08.01.</t>
  </si>
  <si>
    <t>12.01. - 22.01.</t>
  </si>
  <si>
    <t>UVG-Basis kumul. ISCO-71120 (in CHF)</t>
  </si>
  <si>
    <t>UVG-Basis ISCO-71120 (in CHF)</t>
  </si>
  <si>
    <t>UVG-Basis ISCO-13230 (in CHF)</t>
  </si>
  <si>
    <t>UVG-Basis ISCO-24331 (in CHF)</t>
  </si>
  <si>
    <t>UVG-Basis kumul. ISCO-13230 (in CHF)</t>
  </si>
  <si>
    <t>UVG-Basis kumul. ISCO-24331 (in CHF)</t>
  </si>
  <si>
    <t>UVG-Basis kumul. über alle ISCO (in CHF)</t>
  </si>
  <si>
    <t>UVG-Lohn ISCO-71120</t>
  </si>
  <si>
    <t>UVG-Lohn kumuliert ISCO-71120</t>
  </si>
  <si>
    <t>UVG-Lohn ISCO-13230</t>
  </si>
  <si>
    <t>UVG-Lohn kumuliert ISCO-13230</t>
  </si>
  <si>
    <t>UVG-Lohn ISCO-24331</t>
  </si>
  <si>
    <t>UVG-Lohn kumuliert ISCO-24331</t>
  </si>
  <si>
    <t>Einsatzperiode</t>
  </si>
  <si>
    <t>Einsatz ID</t>
  </si>
  <si>
    <t>ISCO-Berufsart</t>
  </si>
  <si>
    <t>Betriebsteil</t>
  </si>
  <si>
    <t>UVG-Periode</t>
  </si>
  <si>
    <t>#1</t>
  </si>
  <si>
    <t>#2</t>
  </si>
  <si>
    <t>#3</t>
  </si>
  <si>
    <t>Max Muster 01.01. - 31.01.</t>
  </si>
  <si>
    <t>17.01. - 17.01.</t>
  </si>
  <si>
    <t>19.01. - 19.01.</t>
  </si>
  <si>
    <t>#4</t>
  </si>
  <si>
    <t>21.01. - 27.01.</t>
  </si>
  <si>
    <t>#5</t>
  </si>
  <si>
    <t>28.01. - 29.01.</t>
  </si>
  <si>
    <t>#6</t>
  </si>
  <si>
    <t>#7</t>
  </si>
  <si>
    <t>#8</t>
  </si>
  <si>
    <t>31.01. - 31.01.</t>
  </si>
  <si>
    <t>#9</t>
  </si>
  <si>
    <t>G</t>
  </si>
  <si>
    <t>P</t>
  </si>
  <si>
    <t>UVG-Lohn pro Einsatz</t>
  </si>
  <si>
    <t>UVG-Lohn nach BT</t>
  </si>
  <si>
    <t>Total UVG-Lohn</t>
  </si>
  <si>
    <t>UVG-Lohn pro ISCO-Berufsart</t>
  </si>
  <si>
    <t>Beispiel für die Verteilung vom Höchstlohn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</si>
</sst>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164" fontId="0" fillId="0" borderId="0" xfId="0" applyNumberFormat="1"/>
    <xf numFmtId="0" fontId="2" fillId="4" borderId="5" xfId="0" applyFont="1" applyFill="1" applyBorder="1"/>
    <xf numFmtId="0" fontId="0" fillId="4" borderId="0" xfId="0" applyFill="1" applyBorder="1"/>
    <xf numFmtId="164" fontId="2" fillId="4" borderId="10" xfId="0" applyNumberFormat="1" applyFont="1" applyFill="1" applyBorder="1"/>
    <xf numFmtId="0" fontId="2" fillId="4" borderId="13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4" fillId="4" borderId="16" xfId="0" applyFont="1" applyFill="1" applyBorder="1"/>
    <xf numFmtId="0" fontId="2" fillId="4" borderId="19" xfId="0" applyFont="1" applyFill="1" applyBorder="1"/>
    <xf numFmtId="0" fontId="2" fillId="4" borderId="22" xfId="0" applyFont="1" applyFill="1" applyBorder="1"/>
    <xf numFmtId="0" fontId="2" fillId="4" borderId="25" xfId="0" applyFont="1" applyFill="1" applyBorder="1"/>
    <xf numFmtId="0" fontId="2" fillId="4" borderId="7" xfId="0" applyFont="1" applyFill="1" applyBorder="1"/>
    <xf numFmtId="0" fontId="0" fillId="4" borderId="8" xfId="0" applyFill="1" applyBorder="1"/>
    <xf numFmtId="0" fontId="2" fillId="0" borderId="30" xfId="0" applyFont="1" applyBorder="1"/>
    <xf numFmtId="0" fontId="0" fillId="0" borderId="31" xfId="0" applyBorder="1"/>
    <xf numFmtId="0" fontId="0" fillId="0" borderId="32" xfId="0" applyBorder="1"/>
    <xf numFmtId="0" fontId="2" fillId="0" borderId="33" xfId="0" applyFont="1" applyBorder="1"/>
    <xf numFmtId="0" fontId="0" fillId="0" borderId="11" xfId="0" applyBorder="1"/>
    <xf numFmtId="0" fontId="0" fillId="0" borderId="34" xfId="0" applyBorder="1"/>
    <xf numFmtId="0" fontId="2" fillId="0" borderId="35" xfId="0" applyFont="1" applyBorder="1"/>
    <xf numFmtId="0" fontId="0" fillId="0" borderId="17" xfId="0" applyBorder="1"/>
    <xf numFmtId="0" fontId="0" fillId="0" borderId="36" xfId="0" applyBorder="1"/>
    <xf numFmtId="0" fontId="0" fillId="3" borderId="2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43" xfId="0" applyFont="1" applyBorder="1"/>
    <xf numFmtId="0" fontId="0" fillId="0" borderId="44" xfId="0" applyBorder="1"/>
    <xf numFmtId="0" fontId="0" fillId="0" borderId="45" xfId="0" applyBorder="1"/>
    <xf numFmtId="0" fontId="2" fillId="0" borderId="46" xfId="0" applyFont="1" applyBorder="1"/>
    <xf numFmtId="0" fontId="0" fillId="0" borderId="47" xfId="0" applyBorder="1"/>
    <xf numFmtId="0" fontId="0" fillId="0" borderId="48" xfId="0" applyBorder="1"/>
    <xf numFmtId="0" fontId="2" fillId="0" borderId="49" xfId="0" applyFont="1" applyBorder="1"/>
    <xf numFmtId="0" fontId="0" fillId="0" borderId="14" xfId="0" applyBorder="1"/>
    <xf numFmtId="0" fontId="0" fillId="0" borderId="50" xfId="0" applyBorder="1"/>
    <xf numFmtId="0" fontId="0" fillId="4" borderId="27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164" fontId="0" fillId="4" borderId="23" xfId="0" applyNumberFormat="1" applyFill="1" applyBorder="1" applyAlignment="1">
      <alignment horizontal="center"/>
    </xf>
    <xf numFmtId="164" fontId="0" fillId="4" borderId="24" xfId="0" applyNumberForma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2" fillId="0" borderId="55" xfId="0" applyFont="1" applyBorder="1"/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3" borderId="58" xfId="0" applyFill="1" applyBorder="1" applyAlignment="1">
      <alignment horizontal="center"/>
    </xf>
    <xf numFmtId="2" fontId="0" fillId="4" borderId="8" xfId="0" applyNumberFormat="1" applyFill="1" applyBorder="1"/>
    <xf numFmtId="2" fontId="0" fillId="4" borderId="9" xfId="0" applyNumberFormat="1" applyFill="1" applyBorder="1"/>
    <xf numFmtId="0" fontId="0" fillId="0" borderId="56" xfId="0" applyBorder="1"/>
    <xf numFmtId="0" fontId="0" fillId="0" borderId="57" xfId="0" applyBorder="1"/>
    <xf numFmtId="2" fontId="0" fillId="4" borderId="27" xfId="0" applyNumberFormat="1" applyFill="1" applyBorder="1"/>
    <xf numFmtId="2" fontId="0" fillId="4" borderId="28" xfId="0" applyNumberFormat="1" applyFill="1" applyBorder="1"/>
    <xf numFmtId="2" fontId="0" fillId="0" borderId="44" xfId="0" applyNumberFormat="1" applyBorder="1"/>
    <xf numFmtId="2" fontId="0" fillId="0" borderId="45" xfId="0" applyNumberFormat="1" applyBorder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6" xfId="0" applyNumberFormat="1" applyBorder="1"/>
    <xf numFmtId="4" fontId="0" fillId="0" borderId="9" xfId="0" applyNumberFormat="1" applyBorder="1"/>
    <xf numFmtId="4" fontId="0" fillId="0" borderId="28" xfId="0" applyNumberFormat="1" applyBorder="1"/>
    <xf numFmtId="0" fontId="2" fillId="0" borderId="2" xfId="0" applyFont="1" applyBorder="1"/>
    <xf numFmtId="0" fontId="2" fillId="0" borderId="3" xfId="0" applyFont="1" applyBorder="1"/>
    <xf numFmtId="4" fontId="2" fillId="0" borderId="4" xfId="0" applyNumberFormat="1" applyFont="1" applyBorder="1"/>
    <xf numFmtId="0" fontId="2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8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4" fontId="0" fillId="4" borderId="27" xfId="0" applyNumberFormat="1" applyFill="1" applyBorder="1"/>
    <xf numFmtId="4" fontId="0" fillId="4" borderId="28" xfId="0" applyNumberFormat="1" applyFill="1" applyBorder="1"/>
    <xf numFmtId="4" fontId="0" fillId="4" borderId="8" xfId="0" applyNumberFormat="1" applyFill="1" applyBorder="1"/>
    <xf numFmtId="4" fontId="0" fillId="4" borderId="9" xfId="0" applyNumberFormat="1" applyFill="1" applyBorder="1"/>
    <xf numFmtId="4" fontId="0" fillId="0" borderId="44" xfId="0" applyNumberFormat="1" applyBorder="1"/>
    <xf numFmtId="4" fontId="0" fillId="0" borderId="45" xfId="0" applyNumberFormat="1" applyBorder="1"/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Suva">
      <a:dk1>
        <a:sysClr val="windowText" lastClr="000000"/>
      </a:dk1>
      <a:lt1>
        <a:sysClr val="window" lastClr="FFFFFF"/>
      </a:lt1>
      <a:dk2>
        <a:srgbClr val="A5A5A5"/>
      </a:dk2>
      <a:lt2>
        <a:srgbClr val="E7E6E6"/>
      </a:lt2>
      <a:accent1>
        <a:srgbClr val="666666"/>
      </a:accent1>
      <a:accent2>
        <a:srgbClr val="FF8200"/>
      </a:accent2>
      <a:accent3>
        <a:srgbClr val="00B8CF"/>
      </a:accent3>
      <a:accent4>
        <a:srgbClr val="C1E200"/>
      </a:accent4>
      <a:accent5>
        <a:srgbClr val="EB0064"/>
      </a:accent5>
      <a:accent6>
        <a:srgbClr val="FCE3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943D-BB31-49E5-9FDF-9C4221306AF9}">
  <dimension ref="B1:AG20"/>
  <sheetViews>
    <sheetView zoomScale="145" zoomScaleNormal="145" workbookViewId="0">
      <selection activeCell="B2" sqref="A2:XFD4"/>
    </sheetView>
  </sheetViews>
  <sheetFormatPr baseColWidth="10" defaultRowHeight="15" x14ac:dyDescent="0.25"/>
  <cols>
    <col min="2" max="2" width="22.5703125" style="1" bestFit="1" customWidth="1"/>
    <col min="3" max="33" width="6.140625" bestFit="1" customWidth="1"/>
  </cols>
  <sheetData>
    <row r="1" spans="2:33" ht="15.75" thickBot="1" x14ac:dyDescent="0.3"/>
    <row r="2" spans="2:33" ht="15.75" thickBot="1" x14ac:dyDescent="0.3"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3"/>
    </row>
    <row r="3" spans="2:33" ht="19.5" thickBot="1" x14ac:dyDescent="0.35">
      <c r="B3" s="113" t="s">
        <v>15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5"/>
    </row>
    <row r="4" spans="2:33" ht="15.75" thickBot="1" x14ac:dyDescent="0.3">
      <c r="B4" s="5" t="s">
        <v>0</v>
      </c>
      <c r="C4" s="42">
        <v>45658</v>
      </c>
      <c r="D4" s="42">
        <v>45659</v>
      </c>
      <c r="E4" s="42">
        <v>45660</v>
      </c>
      <c r="F4" s="42">
        <v>45661</v>
      </c>
      <c r="G4" s="42">
        <v>45662</v>
      </c>
      <c r="H4" s="42">
        <v>45663</v>
      </c>
      <c r="I4" s="42">
        <v>45664</v>
      </c>
      <c r="J4" s="42">
        <v>45665</v>
      </c>
      <c r="K4" s="42">
        <v>45666</v>
      </c>
      <c r="L4" s="42">
        <v>45667</v>
      </c>
      <c r="M4" s="42">
        <v>45668</v>
      </c>
      <c r="N4" s="42">
        <v>45669</v>
      </c>
      <c r="O4" s="42">
        <v>45670</v>
      </c>
      <c r="P4" s="42">
        <v>45671</v>
      </c>
      <c r="Q4" s="42">
        <v>45672</v>
      </c>
      <c r="R4" s="42">
        <v>45673</v>
      </c>
      <c r="S4" s="42">
        <v>45674</v>
      </c>
      <c r="T4" s="42">
        <v>45675</v>
      </c>
      <c r="U4" s="42">
        <v>45676</v>
      </c>
      <c r="V4" s="42">
        <v>45677</v>
      </c>
      <c r="W4" s="42">
        <v>45678</v>
      </c>
      <c r="X4" s="42">
        <v>45679</v>
      </c>
      <c r="Y4" s="42">
        <v>45680</v>
      </c>
      <c r="Z4" s="42">
        <v>45681</v>
      </c>
      <c r="AA4" s="42">
        <v>45682</v>
      </c>
      <c r="AB4" s="42">
        <v>45683</v>
      </c>
      <c r="AC4" s="42">
        <v>45684</v>
      </c>
      <c r="AD4" s="42">
        <v>45685</v>
      </c>
      <c r="AE4" s="42">
        <v>45686</v>
      </c>
      <c r="AF4" s="42">
        <v>45687</v>
      </c>
      <c r="AG4" s="43">
        <v>45688</v>
      </c>
    </row>
    <row r="5" spans="2:33" ht="15.75" thickBot="1" x14ac:dyDescent="0.3">
      <c r="B5" s="6" t="s">
        <v>1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7</v>
      </c>
      <c r="R5" s="7" t="s">
        <v>8</v>
      </c>
      <c r="S5" s="7" t="s">
        <v>9</v>
      </c>
      <c r="T5" s="7" t="s">
        <v>10</v>
      </c>
      <c r="U5" s="7" t="s">
        <v>11</v>
      </c>
      <c r="V5" s="7" t="s">
        <v>12</v>
      </c>
      <c r="W5" s="7" t="s">
        <v>13</v>
      </c>
      <c r="X5" s="7" t="s">
        <v>7</v>
      </c>
      <c r="Y5" s="7" t="s">
        <v>8</v>
      </c>
      <c r="Z5" s="7" t="s">
        <v>9</v>
      </c>
      <c r="AA5" s="7" t="s">
        <v>10</v>
      </c>
      <c r="AB5" s="7" t="s">
        <v>11</v>
      </c>
      <c r="AC5" s="7" t="s">
        <v>12</v>
      </c>
      <c r="AD5" s="7" t="s">
        <v>13</v>
      </c>
      <c r="AE5" s="7" t="s">
        <v>7</v>
      </c>
      <c r="AF5" s="7" t="s">
        <v>8</v>
      </c>
      <c r="AG5" s="8" t="s">
        <v>9</v>
      </c>
    </row>
    <row r="6" spans="2:33" ht="15.75" thickBot="1" x14ac:dyDescent="0.3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8"/>
    </row>
    <row r="7" spans="2:33" ht="15.75" thickBot="1" x14ac:dyDescent="0.3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</row>
    <row r="8" spans="2:33" ht="15.75" thickBot="1" x14ac:dyDescent="0.3">
      <c r="B8" s="9" t="s">
        <v>14</v>
      </c>
      <c r="C8" s="40">
        <v>1</v>
      </c>
      <c r="D8" s="40">
        <v>2</v>
      </c>
      <c r="E8" s="40">
        <v>3</v>
      </c>
      <c r="F8" s="40">
        <v>3</v>
      </c>
      <c r="G8" s="40">
        <v>4</v>
      </c>
      <c r="H8" s="40">
        <v>5</v>
      </c>
      <c r="I8" s="40">
        <v>6</v>
      </c>
      <c r="J8" s="40">
        <v>7</v>
      </c>
      <c r="K8" s="40">
        <v>8</v>
      </c>
      <c r="L8" s="40">
        <v>9</v>
      </c>
      <c r="M8" s="40">
        <v>10</v>
      </c>
      <c r="N8" s="40">
        <v>11</v>
      </c>
      <c r="O8" s="40">
        <v>12</v>
      </c>
      <c r="P8" s="40">
        <v>13</v>
      </c>
      <c r="Q8" s="40">
        <v>14</v>
      </c>
      <c r="R8" s="40">
        <v>15</v>
      </c>
      <c r="S8" s="40">
        <v>16</v>
      </c>
      <c r="T8" s="40">
        <v>17</v>
      </c>
      <c r="U8" s="40">
        <v>18</v>
      </c>
      <c r="V8" s="40">
        <v>19</v>
      </c>
      <c r="W8" s="40">
        <v>20</v>
      </c>
      <c r="X8" s="40">
        <v>21</v>
      </c>
      <c r="Y8" s="40">
        <v>22</v>
      </c>
      <c r="Z8" s="40">
        <v>23</v>
      </c>
      <c r="AA8" s="40">
        <v>24</v>
      </c>
      <c r="AB8" s="40">
        <v>25</v>
      </c>
      <c r="AC8" s="40">
        <v>26</v>
      </c>
      <c r="AD8" s="40">
        <v>27</v>
      </c>
      <c r="AE8" s="40">
        <v>28</v>
      </c>
      <c r="AF8" s="40">
        <v>28</v>
      </c>
      <c r="AG8" s="41">
        <v>29</v>
      </c>
    </row>
    <row r="9" spans="2:33" ht="15.75" thickBot="1" x14ac:dyDescent="0.3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2:33" x14ac:dyDescent="0.25">
      <c r="B10" s="10" t="s">
        <v>5</v>
      </c>
      <c r="C10" s="44">
        <v>45658</v>
      </c>
      <c r="D10" s="44">
        <v>45658</v>
      </c>
      <c r="E10" s="44">
        <v>45658</v>
      </c>
      <c r="F10" s="44"/>
      <c r="G10" s="44" t="s">
        <v>31</v>
      </c>
      <c r="H10" s="44" t="s">
        <v>31</v>
      </c>
      <c r="I10" s="44" t="s">
        <v>31</v>
      </c>
      <c r="J10" s="44" t="s">
        <v>31</v>
      </c>
      <c r="K10" s="44" t="s">
        <v>31</v>
      </c>
      <c r="L10" s="44" t="s">
        <v>31</v>
      </c>
      <c r="M10" s="44" t="s">
        <v>31</v>
      </c>
      <c r="N10" s="44" t="s">
        <v>31</v>
      </c>
      <c r="O10" s="44" t="s">
        <v>31</v>
      </c>
      <c r="P10" s="44" t="s">
        <v>31</v>
      </c>
      <c r="Q10" s="44" t="s">
        <v>31</v>
      </c>
      <c r="R10" s="44" t="s">
        <v>31</v>
      </c>
      <c r="S10" s="44" t="s">
        <v>31</v>
      </c>
      <c r="T10" s="44" t="s">
        <v>31</v>
      </c>
      <c r="U10" s="44" t="s">
        <v>31</v>
      </c>
      <c r="V10" s="44" t="s">
        <v>31</v>
      </c>
      <c r="W10" s="44" t="s">
        <v>31</v>
      </c>
      <c r="X10" s="44" t="s">
        <v>31</v>
      </c>
      <c r="Y10" s="44" t="s">
        <v>31</v>
      </c>
      <c r="Z10" s="44" t="s">
        <v>31</v>
      </c>
      <c r="AA10" s="44" t="s">
        <v>31</v>
      </c>
      <c r="AB10" s="44" t="s">
        <v>31</v>
      </c>
      <c r="AC10" s="44" t="s">
        <v>31</v>
      </c>
      <c r="AD10" s="44" t="s">
        <v>31</v>
      </c>
      <c r="AE10" s="44" t="s">
        <v>31</v>
      </c>
      <c r="AF10" s="44"/>
      <c r="AG10" s="45" t="s">
        <v>32</v>
      </c>
    </row>
    <row r="11" spans="2:33" ht="15.75" thickBot="1" x14ac:dyDescent="0.3">
      <c r="B11" s="11" t="s">
        <v>6</v>
      </c>
      <c r="C11" s="46"/>
      <c r="D11" s="46"/>
      <c r="E11" s="46">
        <v>45660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>
        <v>45686</v>
      </c>
      <c r="AF11" s="46"/>
      <c r="AG11" s="47" t="s">
        <v>32</v>
      </c>
    </row>
    <row r="12" spans="2:33" ht="15.75" thickBot="1" x14ac:dyDescent="0.3">
      <c r="B12" s="15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9"/>
    </row>
    <row r="13" spans="2:33" x14ac:dyDescent="0.25">
      <c r="B13" s="12" t="s">
        <v>2</v>
      </c>
      <c r="C13" s="108">
        <v>1</v>
      </c>
      <c r="D13" s="109"/>
      <c r="E13" s="110"/>
      <c r="F13" s="35"/>
      <c r="G13" s="35"/>
      <c r="H13" s="35"/>
      <c r="I13" s="35"/>
      <c r="J13" s="108">
        <v>2</v>
      </c>
      <c r="K13" s="109"/>
      <c r="L13" s="110"/>
      <c r="M13" s="111"/>
      <c r="N13" s="112"/>
      <c r="O13" s="108">
        <v>2</v>
      </c>
      <c r="P13" s="110"/>
      <c r="Q13" s="35"/>
      <c r="R13" s="35"/>
      <c r="S13" s="24">
        <v>3</v>
      </c>
      <c r="T13" s="35"/>
      <c r="U13" s="24">
        <v>4</v>
      </c>
      <c r="V13" s="35"/>
      <c r="W13" s="108">
        <v>5</v>
      </c>
      <c r="X13" s="109"/>
      <c r="Y13" s="109"/>
      <c r="Z13" s="110"/>
      <c r="AA13" s="36"/>
      <c r="AB13" s="108">
        <v>5</v>
      </c>
      <c r="AC13" s="110"/>
      <c r="AD13" s="108">
        <v>6</v>
      </c>
      <c r="AE13" s="110"/>
      <c r="AF13" s="35"/>
      <c r="AG13" s="50"/>
    </row>
    <row r="14" spans="2:33" x14ac:dyDescent="0.25">
      <c r="B14" s="3" t="s">
        <v>3</v>
      </c>
      <c r="C14" s="105">
        <v>3</v>
      </c>
      <c r="D14" s="106"/>
      <c r="E14" s="107"/>
      <c r="F14" s="37"/>
      <c r="G14" s="37"/>
      <c r="H14" s="37"/>
      <c r="I14" s="37"/>
      <c r="J14" s="105">
        <v>7</v>
      </c>
      <c r="K14" s="106"/>
      <c r="L14" s="106"/>
      <c r="M14" s="106"/>
      <c r="N14" s="106"/>
      <c r="O14" s="106"/>
      <c r="P14" s="107"/>
      <c r="Q14" s="37"/>
      <c r="R14" s="37"/>
      <c r="S14" s="25">
        <v>1</v>
      </c>
      <c r="T14" s="37"/>
      <c r="U14" s="25">
        <v>1</v>
      </c>
      <c r="V14" s="37"/>
      <c r="W14" s="105">
        <v>9</v>
      </c>
      <c r="X14" s="106"/>
      <c r="Y14" s="106"/>
      <c r="Z14" s="106"/>
      <c r="AA14" s="106"/>
      <c r="AB14" s="106"/>
      <c r="AC14" s="106"/>
      <c r="AD14" s="106"/>
      <c r="AE14" s="107"/>
      <c r="AF14" s="37"/>
      <c r="AG14" s="51"/>
    </row>
    <row r="15" spans="2:33" ht="15.75" thickBot="1" x14ac:dyDescent="0.3">
      <c r="B15" s="13" t="s">
        <v>4</v>
      </c>
      <c r="C15" s="38">
        <v>1</v>
      </c>
      <c r="D15" s="38">
        <v>1</v>
      </c>
      <c r="E15" s="38">
        <v>1</v>
      </c>
      <c r="F15" s="39"/>
      <c r="G15" s="39"/>
      <c r="H15" s="39"/>
      <c r="I15" s="39"/>
      <c r="J15" s="38">
        <v>1</v>
      </c>
      <c r="K15" s="38">
        <v>1</v>
      </c>
      <c r="L15" s="38">
        <v>1</v>
      </c>
      <c r="M15" s="38">
        <v>1</v>
      </c>
      <c r="N15" s="38">
        <v>1</v>
      </c>
      <c r="O15" s="38">
        <v>1</v>
      </c>
      <c r="P15" s="38">
        <v>1</v>
      </c>
      <c r="Q15" s="39"/>
      <c r="R15" s="39"/>
      <c r="S15" s="38">
        <v>1</v>
      </c>
      <c r="T15" s="39"/>
      <c r="U15" s="38">
        <v>1</v>
      </c>
      <c r="V15" s="39"/>
      <c r="W15" s="38">
        <v>1</v>
      </c>
      <c r="X15" s="38">
        <v>1</v>
      </c>
      <c r="Y15" s="38">
        <v>1</v>
      </c>
      <c r="Z15" s="38">
        <v>1</v>
      </c>
      <c r="AA15" s="38">
        <v>1</v>
      </c>
      <c r="AB15" s="38">
        <v>1</v>
      </c>
      <c r="AC15" s="38">
        <v>1</v>
      </c>
      <c r="AD15" s="38">
        <v>1</v>
      </c>
      <c r="AE15" s="38">
        <v>1</v>
      </c>
      <c r="AF15" s="39"/>
      <c r="AG15" s="52"/>
    </row>
    <row r="16" spans="2:33" ht="15.75" thickBot="1" x14ac:dyDescent="0.3">
      <c r="B16" s="15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9"/>
    </row>
    <row r="17" spans="2:33" x14ac:dyDescent="0.25">
      <c r="B17" s="12" t="s">
        <v>16</v>
      </c>
      <c r="C17" s="35"/>
      <c r="D17" s="35"/>
      <c r="E17" s="35"/>
      <c r="F17" s="35"/>
      <c r="G17" s="24">
        <v>7</v>
      </c>
      <c r="H17" s="111"/>
      <c r="I17" s="112"/>
      <c r="J17" s="24">
        <v>7</v>
      </c>
      <c r="K17" s="35"/>
      <c r="L17" s="35"/>
      <c r="M17" s="35"/>
      <c r="N17" s="24">
        <v>8</v>
      </c>
      <c r="O17" s="111"/>
      <c r="P17" s="112"/>
      <c r="Q17" s="108">
        <v>8</v>
      </c>
      <c r="R17" s="109"/>
      <c r="S17" s="109"/>
      <c r="T17" s="109"/>
      <c r="U17" s="110"/>
      <c r="V17" s="111"/>
      <c r="W17" s="112"/>
      <c r="X17" s="24">
        <v>8</v>
      </c>
      <c r="Y17" s="35"/>
      <c r="Z17" s="35"/>
      <c r="AA17" s="35"/>
      <c r="AB17" s="35"/>
      <c r="AC17" s="35"/>
      <c r="AD17" s="35"/>
      <c r="AE17" s="35"/>
      <c r="AF17" s="35"/>
      <c r="AG17" s="53">
        <v>9</v>
      </c>
    </row>
    <row r="18" spans="2:33" x14ac:dyDescent="0.25">
      <c r="B18" s="3" t="s">
        <v>17</v>
      </c>
      <c r="C18" s="37"/>
      <c r="D18" s="37"/>
      <c r="E18" s="37"/>
      <c r="F18" s="37"/>
      <c r="G18" s="105">
        <v>4</v>
      </c>
      <c r="H18" s="106"/>
      <c r="I18" s="106"/>
      <c r="J18" s="107"/>
      <c r="K18" s="37"/>
      <c r="L18" s="37"/>
      <c r="M18" s="37"/>
      <c r="N18" s="105">
        <v>11</v>
      </c>
      <c r="O18" s="106"/>
      <c r="P18" s="106"/>
      <c r="Q18" s="106"/>
      <c r="R18" s="106"/>
      <c r="S18" s="106"/>
      <c r="T18" s="106"/>
      <c r="U18" s="106"/>
      <c r="V18" s="106"/>
      <c r="W18" s="106"/>
      <c r="X18" s="107"/>
      <c r="Y18" s="37"/>
      <c r="Z18" s="37"/>
      <c r="AA18" s="37"/>
      <c r="AB18" s="37"/>
      <c r="AC18" s="37"/>
      <c r="AD18" s="37"/>
      <c r="AE18" s="37"/>
      <c r="AF18" s="37"/>
      <c r="AG18" s="54">
        <v>1</v>
      </c>
    </row>
    <row r="19" spans="2:33" ht="15.75" thickBot="1" x14ac:dyDescent="0.3">
      <c r="B19" s="13" t="s">
        <v>4</v>
      </c>
      <c r="C19" s="39"/>
      <c r="D19" s="39"/>
      <c r="E19" s="39"/>
      <c r="F19" s="39"/>
      <c r="G19" s="38">
        <v>1</v>
      </c>
      <c r="H19" s="38">
        <v>1</v>
      </c>
      <c r="I19" s="38">
        <v>1</v>
      </c>
      <c r="J19" s="38">
        <v>1</v>
      </c>
      <c r="K19" s="39"/>
      <c r="L19" s="39"/>
      <c r="M19" s="39"/>
      <c r="N19" s="38">
        <v>1</v>
      </c>
      <c r="O19" s="38">
        <v>1</v>
      </c>
      <c r="P19" s="38">
        <v>1</v>
      </c>
      <c r="Q19" s="38">
        <v>1</v>
      </c>
      <c r="R19" s="38">
        <v>1</v>
      </c>
      <c r="S19" s="38">
        <v>1</v>
      </c>
      <c r="T19" s="38">
        <v>1</v>
      </c>
      <c r="U19" s="38">
        <v>1</v>
      </c>
      <c r="V19" s="38">
        <v>1</v>
      </c>
      <c r="W19" s="38">
        <v>1</v>
      </c>
      <c r="X19" s="38">
        <v>1</v>
      </c>
      <c r="Y19" s="39"/>
      <c r="Z19" s="39"/>
      <c r="AA19" s="39"/>
      <c r="AB19" s="39"/>
      <c r="AC19" s="39"/>
      <c r="AD19" s="39"/>
      <c r="AE19" s="39"/>
      <c r="AF19" s="39"/>
      <c r="AG19" s="55">
        <v>1</v>
      </c>
    </row>
    <row r="20" spans="2:33" x14ac:dyDescent="0.25"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8"/>
    </row>
  </sheetData>
  <mergeCells count="17">
    <mergeCell ref="C14:E14"/>
    <mergeCell ref="J14:P14"/>
    <mergeCell ref="W14:AE14"/>
    <mergeCell ref="B3:AG3"/>
    <mergeCell ref="M13:N13"/>
    <mergeCell ref="C13:E13"/>
    <mergeCell ref="J13:L13"/>
    <mergeCell ref="O13:P13"/>
    <mergeCell ref="W13:Z13"/>
    <mergeCell ref="AB13:AC13"/>
    <mergeCell ref="AD13:AE13"/>
    <mergeCell ref="G18:J18"/>
    <mergeCell ref="Q17:U17"/>
    <mergeCell ref="O17:P17"/>
    <mergeCell ref="V17:W17"/>
    <mergeCell ref="N18:X18"/>
    <mergeCell ref="H17:I1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FA98-9567-4DCC-9557-A4185C98F2A9}">
  <dimension ref="B1:AG52"/>
  <sheetViews>
    <sheetView topLeftCell="Q19" zoomScale="145" zoomScaleNormal="145" workbookViewId="0">
      <selection activeCell="X45" sqref="X45"/>
    </sheetView>
  </sheetViews>
  <sheetFormatPr baseColWidth="10" defaultRowHeight="15" x14ac:dyDescent="0.25"/>
  <cols>
    <col min="2" max="2" width="35.7109375" style="1" bestFit="1" customWidth="1"/>
    <col min="3" max="3" width="7.28515625" bestFit="1" customWidth="1"/>
    <col min="4" max="23" width="8.85546875" bestFit="1" customWidth="1"/>
    <col min="24" max="24" width="13.42578125" bestFit="1" customWidth="1"/>
    <col min="25" max="33" width="10" bestFit="1" customWidth="1"/>
  </cols>
  <sheetData>
    <row r="1" spans="2:33" ht="15.75" thickBot="1" x14ac:dyDescent="0.3"/>
    <row r="2" spans="2:33" ht="15.75" thickBot="1" x14ac:dyDescent="0.3">
      <c r="B2" s="117" t="s">
        <v>15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9"/>
    </row>
    <row r="3" spans="2:33" s="2" customFormat="1" ht="15.75" thickBot="1" x14ac:dyDescent="0.3">
      <c r="B3" s="5" t="s">
        <v>0</v>
      </c>
      <c r="C3" s="42">
        <v>45658</v>
      </c>
      <c r="D3" s="42">
        <v>45659</v>
      </c>
      <c r="E3" s="42">
        <v>45660</v>
      </c>
      <c r="F3" s="42">
        <v>45661</v>
      </c>
      <c r="G3" s="42">
        <v>45662</v>
      </c>
      <c r="H3" s="42">
        <v>45663</v>
      </c>
      <c r="I3" s="42">
        <v>45664</v>
      </c>
      <c r="J3" s="42">
        <v>45665</v>
      </c>
      <c r="K3" s="42">
        <v>45666</v>
      </c>
      <c r="L3" s="42">
        <v>45667</v>
      </c>
      <c r="M3" s="42">
        <v>45668</v>
      </c>
      <c r="N3" s="42">
        <v>45669</v>
      </c>
      <c r="O3" s="42">
        <v>45670</v>
      </c>
      <c r="P3" s="42">
        <v>45671</v>
      </c>
      <c r="Q3" s="42">
        <v>45672</v>
      </c>
      <c r="R3" s="42">
        <v>45673</v>
      </c>
      <c r="S3" s="42">
        <v>45674</v>
      </c>
      <c r="T3" s="42">
        <v>45675</v>
      </c>
      <c r="U3" s="42">
        <v>45676</v>
      </c>
      <c r="V3" s="42">
        <v>45677</v>
      </c>
      <c r="W3" s="42">
        <v>45678</v>
      </c>
      <c r="X3" s="42">
        <v>45679</v>
      </c>
      <c r="Y3" s="42">
        <v>45680</v>
      </c>
      <c r="Z3" s="42">
        <v>45681</v>
      </c>
      <c r="AA3" s="42">
        <v>45682</v>
      </c>
      <c r="AB3" s="42">
        <v>45683</v>
      </c>
      <c r="AC3" s="42">
        <v>45684</v>
      </c>
      <c r="AD3" s="42">
        <v>45685</v>
      </c>
      <c r="AE3" s="42">
        <v>45686</v>
      </c>
      <c r="AF3" s="42">
        <v>45687</v>
      </c>
      <c r="AG3" s="43">
        <v>45688</v>
      </c>
    </row>
    <row r="4" spans="2:33" s="72" customFormat="1" ht="15.75" thickBot="1" x14ac:dyDescent="0.3">
      <c r="B4" s="98" t="s">
        <v>1</v>
      </c>
      <c r="C4" s="96" t="s">
        <v>7</v>
      </c>
      <c r="D4" s="96" t="s">
        <v>8</v>
      </c>
      <c r="E4" s="96" t="s">
        <v>9</v>
      </c>
      <c r="F4" s="96" t="s">
        <v>10</v>
      </c>
      <c r="G4" s="96" t="s">
        <v>11</v>
      </c>
      <c r="H4" s="96" t="s">
        <v>12</v>
      </c>
      <c r="I4" s="96" t="s">
        <v>13</v>
      </c>
      <c r="J4" s="96" t="s">
        <v>7</v>
      </c>
      <c r="K4" s="96" t="s">
        <v>8</v>
      </c>
      <c r="L4" s="96" t="s">
        <v>9</v>
      </c>
      <c r="M4" s="96" t="s">
        <v>10</v>
      </c>
      <c r="N4" s="96" t="s">
        <v>11</v>
      </c>
      <c r="O4" s="96" t="s">
        <v>12</v>
      </c>
      <c r="P4" s="96" t="s">
        <v>13</v>
      </c>
      <c r="Q4" s="96" t="s">
        <v>7</v>
      </c>
      <c r="R4" s="96" t="s">
        <v>8</v>
      </c>
      <c r="S4" s="96" t="s">
        <v>9</v>
      </c>
      <c r="T4" s="96" t="s">
        <v>10</v>
      </c>
      <c r="U4" s="96" t="s">
        <v>11</v>
      </c>
      <c r="V4" s="96" t="s">
        <v>12</v>
      </c>
      <c r="W4" s="96" t="s">
        <v>13</v>
      </c>
      <c r="X4" s="96" t="s">
        <v>7</v>
      </c>
      <c r="Y4" s="96" t="s">
        <v>8</v>
      </c>
      <c r="Z4" s="96" t="s">
        <v>9</v>
      </c>
      <c r="AA4" s="96" t="s">
        <v>10</v>
      </c>
      <c r="AB4" s="96" t="s">
        <v>11</v>
      </c>
      <c r="AC4" s="96" t="s">
        <v>12</v>
      </c>
      <c r="AD4" s="96" t="s">
        <v>13</v>
      </c>
      <c r="AE4" s="96" t="s">
        <v>7</v>
      </c>
      <c r="AF4" s="96" t="s">
        <v>8</v>
      </c>
      <c r="AG4" s="97" t="s">
        <v>9</v>
      </c>
    </row>
    <row r="5" spans="2:33" ht="15.75" thickBot="1" x14ac:dyDescent="0.3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2:33" ht="15.75" thickBot="1" x14ac:dyDescent="0.3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8"/>
    </row>
    <row r="7" spans="2:33" ht="15.75" thickBot="1" x14ac:dyDescent="0.3">
      <c r="B7" s="9" t="s">
        <v>14</v>
      </c>
      <c r="C7" s="40">
        <v>1</v>
      </c>
      <c r="D7" s="40">
        <v>2</v>
      </c>
      <c r="E7" s="40">
        <v>3</v>
      </c>
      <c r="F7" s="40">
        <v>3</v>
      </c>
      <c r="G7" s="40">
        <v>3</v>
      </c>
      <c r="H7" s="40">
        <v>3</v>
      </c>
      <c r="I7" s="40">
        <v>3</v>
      </c>
      <c r="J7" s="40">
        <v>4</v>
      </c>
      <c r="K7" s="40">
        <v>5</v>
      </c>
      <c r="L7" s="40">
        <v>6</v>
      </c>
      <c r="M7" s="40">
        <v>7</v>
      </c>
      <c r="N7" s="40">
        <v>8</v>
      </c>
      <c r="O7" s="40">
        <v>9</v>
      </c>
      <c r="P7" s="40">
        <v>10</v>
      </c>
      <c r="Q7" s="40">
        <v>10</v>
      </c>
      <c r="R7" s="40">
        <v>10</v>
      </c>
      <c r="S7" s="40">
        <v>11</v>
      </c>
      <c r="T7" s="40">
        <v>11</v>
      </c>
      <c r="U7" s="40">
        <v>12</v>
      </c>
      <c r="V7" s="40">
        <v>12</v>
      </c>
      <c r="W7" s="40">
        <v>13</v>
      </c>
      <c r="X7" s="40">
        <v>14</v>
      </c>
      <c r="Y7" s="40">
        <v>15</v>
      </c>
      <c r="Z7" s="40">
        <v>16</v>
      </c>
      <c r="AA7" s="40">
        <v>17</v>
      </c>
      <c r="AB7" s="40">
        <v>18</v>
      </c>
      <c r="AC7" s="40">
        <v>19</v>
      </c>
      <c r="AD7" s="40">
        <v>20</v>
      </c>
      <c r="AE7" s="40">
        <v>21</v>
      </c>
      <c r="AF7" s="40">
        <v>21</v>
      </c>
      <c r="AG7" s="41">
        <v>21</v>
      </c>
    </row>
    <row r="8" spans="2:33" ht="15.75" thickBot="1" x14ac:dyDescent="0.3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2:33" x14ac:dyDescent="0.25">
      <c r="B9" s="10" t="s">
        <v>5</v>
      </c>
      <c r="C9" s="44">
        <v>45658</v>
      </c>
      <c r="D9" s="44">
        <v>45658</v>
      </c>
      <c r="E9" s="44">
        <v>45658</v>
      </c>
      <c r="F9" s="44"/>
      <c r="G9" s="44"/>
      <c r="H9" s="44"/>
      <c r="I9" s="44"/>
      <c r="J9" s="44">
        <v>45665</v>
      </c>
      <c r="K9" s="44">
        <v>45665</v>
      </c>
      <c r="L9" s="44">
        <v>45665</v>
      </c>
      <c r="M9" s="44">
        <v>45665</v>
      </c>
      <c r="N9" s="44">
        <v>45665</v>
      </c>
      <c r="O9" s="44">
        <v>45665</v>
      </c>
      <c r="P9" s="44">
        <v>45665</v>
      </c>
      <c r="Q9" s="44"/>
      <c r="R9" s="44"/>
      <c r="S9" s="44">
        <v>45674</v>
      </c>
      <c r="T9" s="44"/>
      <c r="U9" s="44">
        <v>45676</v>
      </c>
      <c r="V9" s="44"/>
      <c r="W9" s="44">
        <v>45678</v>
      </c>
      <c r="X9" s="44">
        <v>45678</v>
      </c>
      <c r="Y9" s="44">
        <v>45678</v>
      </c>
      <c r="Z9" s="44">
        <v>45678</v>
      </c>
      <c r="AA9" s="44">
        <v>45678</v>
      </c>
      <c r="AB9" s="44">
        <v>45678</v>
      </c>
      <c r="AC9" s="44">
        <v>45678</v>
      </c>
      <c r="AD9" s="44">
        <v>45678</v>
      </c>
      <c r="AE9" s="44">
        <v>45678</v>
      </c>
      <c r="AF9" s="44"/>
      <c r="AG9" s="45"/>
    </row>
    <row r="10" spans="2:33" ht="15.75" thickBot="1" x14ac:dyDescent="0.3">
      <c r="B10" s="11" t="s">
        <v>6</v>
      </c>
      <c r="C10" s="46"/>
      <c r="D10" s="46"/>
      <c r="E10" s="46">
        <v>45660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>
        <v>45671</v>
      </c>
      <c r="Q10" s="46"/>
      <c r="R10" s="46"/>
      <c r="S10" s="46">
        <v>45674</v>
      </c>
      <c r="T10" s="46"/>
      <c r="U10" s="46">
        <v>45676</v>
      </c>
      <c r="V10" s="46"/>
      <c r="W10" s="46"/>
      <c r="X10" s="46"/>
      <c r="Y10" s="46"/>
      <c r="Z10" s="46"/>
      <c r="AA10" s="46"/>
      <c r="AB10" s="46"/>
      <c r="AC10" s="46"/>
      <c r="AD10" s="46"/>
      <c r="AE10" s="46">
        <v>45686</v>
      </c>
      <c r="AF10" s="46"/>
      <c r="AG10" s="47"/>
    </row>
    <row r="11" spans="2:33" ht="15.75" thickBot="1" x14ac:dyDescent="0.3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</row>
    <row r="12" spans="2:33" x14ac:dyDescent="0.25">
      <c r="B12" s="12" t="s">
        <v>2</v>
      </c>
      <c r="C12" s="120">
        <v>1</v>
      </c>
      <c r="D12" s="120"/>
      <c r="E12" s="120"/>
      <c r="F12" s="35"/>
      <c r="G12" s="35"/>
      <c r="H12" s="35"/>
      <c r="I12" s="35"/>
      <c r="J12" s="120">
        <v>2</v>
      </c>
      <c r="K12" s="120"/>
      <c r="L12" s="120"/>
      <c r="M12" s="35"/>
      <c r="N12" s="35"/>
      <c r="O12" s="120">
        <v>2</v>
      </c>
      <c r="P12" s="120"/>
      <c r="Q12" s="35"/>
      <c r="R12" s="35"/>
      <c r="S12" s="24">
        <v>3</v>
      </c>
      <c r="T12" s="35"/>
      <c r="U12" s="24">
        <v>4</v>
      </c>
      <c r="V12" s="35"/>
      <c r="W12" s="120">
        <v>5</v>
      </c>
      <c r="X12" s="120"/>
      <c r="Y12" s="120"/>
      <c r="Z12" s="120"/>
      <c r="AA12" s="36"/>
      <c r="AB12" s="120">
        <v>5</v>
      </c>
      <c r="AC12" s="120"/>
      <c r="AD12" s="120">
        <v>6</v>
      </c>
      <c r="AE12" s="120"/>
      <c r="AF12" s="35"/>
      <c r="AG12" s="50"/>
    </row>
    <row r="13" spans="2:33" x14ac:dyDescent="0.25">
      <c r="B13" s="3" t="s">
        <v>3</v>
      </c>
      <c r="C13" s="116">
        <v>3</v>
      </c>
      <c r="D13" s="116"/>
      <c r="E13" s="116"/>
      <c r="F13" s="37"/>
      <c r="G13" s="37"/>
      <c r="H13" s="37"/>
      <c r="I13" s="37"/>
      <c r="J13" s="116">
        <v>7</v>
      </c>
      <c r="K13" s="116"/>
      <c r="L13" s="116"/>
      <c r="M13" s="116"/>
      <c r="N13" s="116"/>
      <c r="O13" s="116"/>
      <c r="P13" s="116"/>
      <c r="Q13" s="37"/>
      <c r="R13" s="37"/>
      <c r="S13" s="25">
        <v>1</v>
      </c>
      <c r="T13" s="37"/>
      <c r="U13" s="25">
        <v>1</v>
      </c>
      <c r="V13" s="37"/>
      <c r="W13" s="116">
        <v>9</v>
      </c>
      <c r="X13" s="116"/>
      <c r="Y13" s="116"/>
      <c r="Z13" s="116"/>
      <c r="AA13" s="116"/>
      <c r="AB13" s="116"/>
      <c r="AC13" s="116"/>
      <c r="AD13" s="116"/>
      <c r="AE13" s="116"/>
      <c r="AF13" s="37"/>
      <c r="AG13" s="51"/>
    </row>
    <row r="14" spans="2:33" ht="15.75" thickBot="1" x14ac:dyDescent="0.3">
      <c r="B14" s="13" t="s">
        <v>4</v>
      </c>
      <c r="C14" s="38">
        <v>1</v>
      </c>
      <c r="D14" s="38">
        <v>1</v>
      </c>
      <c r="E14" s="38">
        <v>1</v>
      </c>
      <c r="F14" s="39"/>
      <c r="G14" s="39"/>
      <c r="H14" s="39"/>
      <c r="I14" s="39"/>
      <c r="J14" s="38">
        <v>1</v>
      </c>
      <c r="K14" s="38">
        <v>1</v>
      </c>
      <c r="L14" s="38">
        <v>1</v>
      </c>
      <c r="M14" s="38">
        <v>1</v>
      </c>
      <c r="N14" s="38">
        <v>1</v>
      </c>
      <c r="O14" s="38">
        <v>1</v>
      </c>
      <c r="P14" s="38">
        <v>1</v>
      </c>
      <c r="Q14" s="39"/>
      <c r="R14" s="39"/>
      <c r="S14" s="38">
        <v>1</v>
      </c>
      <c r="T14" s="39"/>
      <c r="U14" s="38">
        <v>1</v>
      </c>
      <c r="V14" s="39"/>
      <c r="W14" s="38">
        <v>1</v>
      </c>
      <c r="X14" s="38">
        <v>1</v>
      </c>
      <c r="Y14" s="38">
        <v>1</v>
      </c>
      <c r="Z14" s="38">
        <v>1</v>
      </c>
      <c r="AA14" s="38">
        <v>1</v>
      </c>
      <c r="AB14" s="38">
        <v>1</v>
      </c>
      <c r="AC14" s="38">
        <v>1</v>
      </c>
      <c r="AD14" s="38">
        <v>1</v>
      </c>
      <c r="AE14" s="38">
        <v>1</v>
      </c>
      <c r="AF14" s="39"/>
      <c r="AG14" s="52"/>
    </row>
    <row r="15" spans="2:33" ht="15.75" thickBot="1" x14ac:dyDescent="0.3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2:33" ht="15.75" thickBot="1" x14ac:dyDescent="0.3"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1"/>
    </row>
    <row r="17" spans="2:33" ht="15.75" thickBo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4"/>
    </row>
    <row r="18" spans="2:33" ht="15.75" thickBot="1" x14ac:dyDescent="0.3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4"/>
    </row>
    <row r="19" spans="2:33" ht="15.75" thickBot="1" x14ac:dyDescent="0.3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/>
    </row>
    <row r="20" spans="2:33" ht="15.75" thickBot="1" x14ac:dyDescent="0.3">
      <c r="B20" s="117" t="s">
        <v>74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9"/>
    </row>
    <row r="21" spans="2:33" ht="15.75" thickBot="1" x14ac:dyDescent="0.3">
      <c r="B21" s="5" t="s">
        <v>0</v>
      </c>
      <c r="C21" s="42">
        <v>45658</v>
      </c>
      <c r="D21" s="42">
        <v>45659</v>
      </c>
      <c r="E21" s="42">
        <v>45660</v>
      </c>
      <c r="F21" s="42">
        <v>45661</v>
      </c>
      <c r="G21" s="42">
        <v>45662</v>
      </c>
      <c r="H21" s="42">
        <v>45663</v>
      </c>
      <c r="I21" s="42">
        <v>45664</v>
      </c>
      <c r="J21" s="42">
        <v>45665</v>
      </c>
      <c r="K21" s="42">
        <v>45666</v>
      </c>
      <c r="L21" s="42">
        <v>45667</v>
      </c>
      <c r="M21" s="42">
        <v>45668</v>
      </c>
      <c r="N21" s="42">
        <v>45669</v>
      </c>
      <c r="O21" s="42">
        <v>45670</v>
      </c>
      <c r="P21" s="42">
        <v>45671</v>
      </c>
      <c r="Q21" s="42">
        <v>45672</v>
      </c>
      <c r="R21" s="42">
        <v>45673</v>
      </c>
      <c r="S21" s="42">
        <v>45674</v>
      </c>
      <c r="T21" s="42">
        <v>45675</v>
      </c>
      <c r="U21" s="42">
        <v>45676</v>
      </c>
      <c r="V21" s="42">
        <v>45677</v>
      </c>
      <c r="W21" s="42">
        <v>45678</v>
      </c>
      <c r="X21" s="42">
        <v>45679</v>
      </c>
      <c r="Y21" s="42">
        <v>45680</v>
      </c>
      <c r="Z21" s="42">
        <v>45681</v>
      </c>
      <c r="AA21" s="42">
        <v>45682</v>
      </c>
      <c r="AB21" s="42">
        <v>45683</v>
      </c>
      <c r="AC21" s="42">
        <v>45684</v>
      </c>
      <c r="AD21" s="42">
        <v>45685</v>
      </c>
      <c r="AE21" s="42">
        <v>45686</v>
      </c>
      <c r="AF21" s="42">
        <v>45687</v>
      </c>
      <c r="AG21" s="43">
        <v>45688</v>
      </c>
    </row>
    <row r="22" spans="2:33" ht="15.75" thickBot="1" x14ac:dyDescent="0.3">
      <c r="B22" s="6" t="s">
        <v>1</v>
      </c>
      <c r="C22" s="96" t="s">
        <v>7</v>
      </c>
      <c r="D22" s="96" t="s">
        <v>8</v>
      </c>
      <c r="E22" s="96" t="s">
        <v>9</v>
      </c>
      <c r="F22" s="96" t="s">
        <v>10</v>
      </c>
      <c r="G22" s="96" t="s">
        <v>11</v>
      </c>
      <c r="H22" s="96" t="s">
        <v>12</v>
      </c>
      <c r="I22" s="96" t="s">
        <v>13</v>
      </c>
      <c r="J22" s="96" t="s">
        <v>7</v>
      </c>
      <c r="K22" s="96" t="s">
        <v>8</v>
      </c>
      <c r="L22" s="96" t="s">
        <v>9</v>
      </c>
      <c r="M22" s="96" t="s">
        <v>10</v>
      </c>
      <c r="N22" s="96" t="s">
        <v>11</v>
      </c>
      <c r="O22" s="96" t="s">
        <v>12</v>
      </c>
      <c r="P22" s="96" t="s">
        <v>13</v>
      </c>
      <c r="Q22" s="96" t="s">
        <v>7</v>
      </c>
      <c r="R22" s="96" t="s">
        <v>8</v>
      </c>
      <c r="S22" s="96" t="s">
        <v>9</v>
      </c>
      <c r="T22" s="96" t="s">
        <v>10</v>
      </c>
      <c r="U22" s="96" t="s">
        <v>11</v>
      </c>
      <c r="V22" s="96" t="s">
        <v>12</v>
      </c>
      <c r="W22" s="96" t="s">
        <v>13</v>
      </c>
      <c r="X22" s="96" t="s">
        <v>7</v>
      </c>
      <c r="Y22" s="96" t="s">
        <v>8</v>
      </c>
      <c r="Z22" s="96" t="s">
        <v>9</v>
      </c>
      <c r="AA22" s="96" t="s">
        <v>10</v>
      </c>
      <c r="AB22" s="96" t="s">
        <v>11</v>
      </c>
      <c r="AC22" s="96" t="s">
        <v>12</v>
      </c>
      <c r="AD22" s="96" t="s">
        <v>13</v>
      </c>
      <c r="AE22" s="96" t="s">
        <v>7</v>
      </c>
      <c r="AF22" s="96" t="s">
        <v>8</v>
      </c>
      <c r="AG22" s="97" t="s">
        <v>9</v>
      </c>
    </row>
    <row r="23" spans="2:33" ht="15.75" thickBot="1" x14ac:dyDescent="0.3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8"/>
    </row>
    <row r="24" spans="2:33" ht="15.75" thickBot="1" x14ac:dyDescent="0.3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8"/>
    </row>
    <row r="25" spans="2:33" ht="15.75" thickBot="1" x14ac:dyDescent="0.3">
      <c r="B25" s="9" t="s">
        <v>14</v>
      </c>
      <c r="C25" s="40">
        <v>1</v>
      </c>
      <c r="D25" s="40">
        <v>2</v>
      </c>
      <c r="E25" s="40">
        <v>3</v>
      </c>
      <c r="F25" s="40">
        <v>3</v>
      </c>
      <c r="G25" s="40">
        <v>4</v>
      </c>
      <c r="H25" s="40">
        <v>5</v>
      </c>
      <c r="I25" s="40">
        <v>6</v>
      </c>
      <c r="J25" s="40">
        <v>7</v>
      </c>
      <c r="K25" s="40">
        <v>8</v>
      </c>
      <c r="L25" s="40">
        <v>9</v>
      </c>
      <c r="M25" s="40">
        <v>10</v>
      </c>
      <c r="N25" s="40">
        <v>11</v>
      </c>
      <c r="O25" s="40">
        <v>12</v>
      </c>
      <c r="P25" s="40">
        <v>13</v>
      </c>
      <c r="Q25" s="40">
        <v>14</v>
      </c>
      <c r="R25" s="40">
        <v>15</v>
      </c>
      <c r="S25" s="40">
        <v>16</v>
      </c>
      <c r="T25" s="40">
        <v>17</v>
      </c>
      <c r="U25" s="40">
        <v>18</v>
      </c>
      <c r="V25" s="40">
        <v>19</v>
      </c>
      <c r="W25" s="40">
        <v>20</v>
      </c>
      <c r="X25" s="40">
        <v>21</v>
      </c>
      <c r="Y25" s="40">
        <v>22</v>
      </c>
      <c r="Z25" s="40">
        <v>23</v>
      </c>
      <c r="AA25" s="40">
        <v>24</v>
      </c>
      <c r="AB25" s="40">
        <v>25</v>
      </c>
      <c r="AC25" s="40">
        <v>26</v>
      </c>
      <c r="AD25" s="40">
        <v>27</v>
      </c>
      <c r="AE25" s="40">
        <v>28</v>
      </c>
      <c r="AF25" s="40">
        <v>28</v>
      </c>
      <c r="AG25" s="41">
        <v>29</v>
      </c>
    </row>
    <row r="26" spans="2:33" ht="15.75" thickBot="1" x14ac:dyDescent="0.3"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0"/>
    </row>
    <row r="27" spans="2:33" x14ac:dyDescent="0.25">
      <c r="B27" s="10" t="s">
        <v>5</v>
      </c>
      <c r="C27" s="44">
        <v>45658</v>
      </c>
      <c r="D27" s="44">
        <v>45658</v>
      </c>
      <c r="E27" s="44">
        <v>45658</v>
      </c>
      <c r="F27" s="44"/>
      <c r="G27" s="44" t="s">
        <v>31</v>
      </c>
      <c r="H27" s="44" t="s">
        <v>31</v>
      </c>
      <c r="I27" s="44" t="s">
        <v>31</v>
      </c>
      <c r="J27" s="44" t="s">
        <v>31</v>
      </c>
      <c r="K27" s="44" t="s">
        <v>31</v>
      </c>
      <c r="L27" s="44" t="s">
        <v>31</v>
      </c>
      <c r="M27" s="44" t="s">
        <v>31</v>
      </c>
      <c r="N27" s="44" t="s">
        <v>31</v>
      </c>
      <c r="O27" s="44" t="s">
        <v>31</v>
      </c>
      <c r="P27" s="44" t="s">
        <v>31</v>
      </c>
      <c r="Q27" s="44" t="s">
        <v>31</v>
      </c>
      <c r="R27" s="44" t="s">
        <v>31</v>
      </c>
      <c r="S27" s="44" t="s">
        <v>31</v>
      </c>
      <c r="T27" s="44" t="s">
        <v>31</v>
      </c>
      <c r="U27" s="44" t="s">
        <v>31</v>
      </c>
      <c r="V27" s="44" t="s">
        <v>31</v>
      </c>
      <c r="W27" s="44" t="s">
        <v>31</v>
      </c>
      <c r="X27" s="44" t="s">
        <v>31</v>
      </c>
      <c r="Y27" s="44" t="s">
        <v>31</v>
      </c>
      <c r="Z27" s="44" t="s">
        <v>31</v>
      </c>
      <c r="AA27" s="44" t="s">
        <v>31</v>
      </c>
      <c r="AB27" s="44" t="s">
        <v>31</v>
      </c>
      <c r="AC27" s="44" t="s">
        <v>31</v>
      </c>
      <c r="AD27" s="44" t="s">
        <v>31</v>
      </c>
      <c r="AE27" s="44" t="s">
        <v>31</v>
      </c>
      <c r="AF27" s="44"/>
      <c r="AG27" s="45" t="s">
        <v>32</v>
      </c>
    </row>
    <row r="28" spans="2:33" ht="15.75" thickBot="1" x14ac:dyDescent="0.3">
      <c r="B28" s="11" t="s">
        <v>6</v>
      </c>
      <c r="C28" s="46"/>
      <c r="D28" s="46"/>
      <c r="E28" s="46">
        <v>45660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>
        <v>45686</v>
      </c>
      <c r="AF28" s="46"/>
      <c r="AG28" s="47" t="s">
        <v>32</v>
      </c>
    </row>
    <row r="29" spans="2:33" ht="15.75" thickBot="1" x14ac:dyDescent="0.3">
      <c r="B29" s="2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7"/>
    </row>
    <row r="30" spans="2:33" x14ac:dyDescent="0.25">
      <c r="B30" s="12" t="s">
        <v>2</v>
      </c>
      <c r="C30" s="108">
        <v>1</v>
      </c>
      <c r="D30" s="109"/>
      <c r="E30" s="110"/>
      <c r="F30" s="35"/>
      <c r="G30" s="35"/>
      <c r="H30" s="35"/>
      <c r="I30" s="35"/>
      <c r="J30" s="108">
        <v>2</v>
      </c>
      <c r="K30" s="109"/>
      <c r="L30" s="110"/>
      <c r="M30" s="111"/>
      <c r="N30" s="112"/>
      <c r="O30" s="108">
        <v>2</v>
      </c>
      <c r="P30" s="110"/>
      <c r="Q30" s="35"/>
      <c r="R30" s="35"/>
      <c r="S30" s="24">
        <v>3</v>
      </c>
      <c r="T30" s="35"/>
      <c r="U30" s="24">
        <v>4</v>
      </c>
      <c r="V30" s="35"/>
      <c r="W30" s="108">
        <v>5</v>
      </c>
      <c r="X30" s="109"/>
      <c r="Y30" s="109"/>
      <c r="Z30" s="110"/>
      <c r="AA30" s="36"/>
      <c r="AB30" s="108">
        <v>5</v>
      </c>
      <c r="AC30" s="110"/>
      <c r="AD30" s="108">
        <v>6</v>
      </c>
      <c r="AE30" s="110"/>
      <c r="AF30" s="35"/>
      <c r="AG30" s="50"/>
    </row>
    <row r="31" spans="2:33" hidden="1" x14ac:dyDescent="0.25">
      <c r="B31" s="3" t="s">
        <v>3</v>
      </c>
      <c r="C31" s="105">
        <v>3</v>
      </c>
      <c r="D31" s="106"/>
      <c r="E31" s="107"/>
      <c r="F31" s="37"/>
      <c r="G31" s="37"/>
      <c r="H31" s="37"/>
      <c r="I31" s="37"/>
      <c r="J31" s="105">
        <v>7</v>
      </c>
      <c r="K31" s="106"/>
      <c r="L31" s="106"/>
      <c r="M31" s="106"/>
      <c r="N31" s="106"/>
      <c r="O31" s="106"/>
      <c r="P31" s="107"/>
      <c r="Q31" s="37"/>
      <c r="R31" s="37"/>
      <c r="S31" s="25">
        <v>1</v>
      </c>
      <c r="T31" s="37"/>
      <c r="U31" s="25">
        <v>1</v>
      </c>
      <c r="V31" s="37"/>
      <c r="W31" s="105">
        <v>9</v>
      </c>
      <c r="X31" s="106"/>
      <c r="Y31" s="106"/>
      <c r="Z31" s="106"/>
      <c r="AA31" s="106"/>
      <c r="AB31" s="106"/>
      <c r="AC31" s="106"/>
      <c r="AD31" s="106"/>
      <c r="AE31" s="107"/>
      <c r="AF31" s="37"/>
      <c r="AG31" s="51"/>
    </row>
    <row r="32" spans="2:33" hidden="1" x14ac:dyDescent="0.25">
      <c r="B32" s="3" t="s">
        <v>4</v>
      </c>
      <c r="C32" s="58">
        <v>1</v>
      </c>
      <c r="D32" s="58">
        <v>1</v>
      </c>
      <c r="E32" s="58">
        <v>1</v>
      </c>
      <c r="F32" s="37"/>
      <c r="G32" s="37"/>
      <c r="H32" s="37"/>
      <c r="I32" s="37"/>
      <c r="J32" s="58">
        <v>1</v>
      </c>
      <c r="K32" s="58">
        <v>1</v>
      </c>
      <c r="L32" s="58">
        <v>1</v>
      </c>
      <c r="M32" s="58">
        <v>1</v>
      </c>
      <c r="N32" s="58">
        <v>1</v>
      </c>
      <c r="O32" s="58">
        <v>1</v>
      </c>
      <c r="P32" s="58">
        <v>1</v>
      </c>
      <c r="Q32" s="37"/>
      <c r="R32" s="37"/>
      <c r="S32" s="58">
        <v>1</v>
      </c>
      <c r="T32" s="37"/>
      <c r="U32" s="58">
        <v>1</v>
      </c>
      <c r="V32" s="37"/>
      <c r="W32" s="58">
        <v>1</v>
      </c>
      <c r="X32" s="58">
        <v>1</v>
      </c>
      <c r="Y32" s="58">
        <v>1</v>
      </c>
      <c r="Z32" s="58">
        <v>1</v>
      </c>
      <c r="AA32" s="58">
        <v>1</v>
      </c>
      <c r="AB32" s="58">
        <v>1</v>
      </c>
      <c r="AC32" s="58">
        <v>1</v>
      </c>
      <c r="AD32" s="58">
        <v>1</v>
      </c>
      <c r="AE32" s="58">
        <v>1</v>
      </c>
      <c r="AF32" s="37"/>
      <c r="AG32" s="51"/>
    </row>
    <row r="33" spans="2:33" x14ac:dyDescent="0.25">
      <c r="B33" s="3" t="s">
        <v>18</v>
      </c>
      <c r="C33" s="58">
        <v>500</v>
      </c>
      <c r="D33" s="58">
        <v>500</v>
      </c>
      <c r="E33" s="58">
        <v>500</v>
      </c>
      <c r="F33" s="37"/>
      <c r="G33" s="37"/>
      <c r="H33" s="37"/>
      <c r="I33" s="37"/>
      <c r="J33" s="58">
        <v>225</v>
      </c>
      <c r="K33" s="58">
        <v>450</v>
      </c>
      <c r="L33" s="58">
        <v>450</v>
      </c>
      <c r="M33" s="37"/>
      <c r="N33" s="37"/>
      <c r="O33" s="58">
        <v>600</v>
      </c>
      <c r="P33" s="58">
        <v>600</v>
      </c>
      <c r="Q33" s="37"/>
      <c r="R33" s="37"/>
      <c r="S33" s="58">
        <v>600</v>
      </c>
      <c r="T33" s="37"/>
      <c r="U33" s="58">
        <v>600</v>
      </c>
      <c r="V33" s="37"/>
      <c r="W33" s="58">
        <v>600</v>
      </c>
      <c r="X33" s="58">
        <v>420</v>
      </c>
      <c r="Y33" s="58">
        <v>600</v>
      </c>
      <c r="Z33" s="58">
        <v>600</v>
      </c>
      <c r="AA33" s="37"/>
      <c r="AB33" s="58">
        <v>300</v>
      </c>
      <c r="AC33" s="58">
        <v>200</v>
      </c>
      <c r="AD33" s="58">
        <v>250</v>
      </c>
      <c r="AE33" s="58">
        <v>50</v>
      </c>
      <c r="AF33" s="37"/>
      <c r="AG33" s="51"/>
    </row>
    <row r="34" spans="2:33" ht="15.75" thickBot="1" x14ac:dyDescent="0.3">
      <c r="B34" s="13" t="s">
        <v>19</v>
      </c>
      <c r="C34" s="38">
        <f>C33</f>
        <v>500</v>
      </c>
      <c r="D34" s="38">
        <f>C34+D33</f>
        <v>1000</v>
      </c>
      <c r="E34" s="38">
        <f t="shared" ref="E34:AG34" si="0">D34+E33</f>
        <v>1500</v>
      </c>
      <c r="F34" s="39">
        <f t="shared" si="0"/>
        <v>1500</v>
      </c>
      <c r="G34" s="39">
        <f t="shared" si="0"/>
        <v>1500</v>
      </c>
      <c r="H34" s="39">
        <f t="shared" si="0"/>
        <v>1500</v>
      </c>
      <c r="I34" s="39">
        <f t="shared" si="0"/>
        <v>1500</v>
      </c>
      <c r="J34" s="38">
        <f t="shared" si="0"/>
        <v>1725</v>
      </c>
      <c r="K34" s="38">
        <f t="shared" si="0"/>
        <v>2175</v>
      </c>
      <c r="L34" s="38">
        <f t="shared" si="0"/>
        <v>2625</v>
      </c>
      <c r="M34" s="39">
        <f t="shared" si="0"/>
        <v>2625</v>
      </c>
      <c r="N34" s="39">
        <f t="shared" si="0"/>
        <v>2625</v>
      </c>
      <c r="O34" s="38">
        <f t="shared" si="0"/>
        <v>3225</v>
      </c>
      <c r="P34" s="38">
        <f t="shared" si="0"/>
        <v>3825</v>
      </c>
      <c r="Q34" s="39">
        <f t="shared" si="0"/>
        <v>3825</v>
      </c>
      <c r="R34" s="39">
        <f t="shared" si="0"/>
        <v>3825</v>
      </c>
      <c r="S34" s="38">
        <f t="shared" si="0"/>
        <v>4425</v>
      </c>
      <c r="T34" s="39">
        <f t="shared" si="0"/>
        <v>4425</v>
      </c>
      <c r="U34" s="38">
        <f t="shared" si="0"/>
        <v>5025</v>
      </c>
      <c r="V34" s="39">
        <f t="shared" si="0"/>
        <v>5025</v>
      </c>
      <c r="W34" s="38">
        <f t="shared" si="0"/>
        <v>5625</v>
      </c>
      <c r="X34" s="38">
        <f t="shared" si="0"/>
        <v>6045</v>
      </c>
      <c r="Y34" s="38">
        <f t="shared" si="0"/>
        <v>6645</v>
      </c>
      <c r="Z34" s="38">
        <f t="shared" si="0"/>
        <v>7245</v>
      </c>
      <c r="AA34" s="39">
        <f t="shared" si="0"/>
        <v>7245</v>
      </c>
      <c r="AB34" s="38">
        <f t="shared" si="0"/>
        <v>7545</v>
      </c>
      <c r="AC34" s="38">
        <f t="shared" si="0"/>
        <v>7745</v>
      </c>
      <c r="AD34" s="38">
        <f t="shared" si="0"/>
        <v>7995</v>
      </c>
      <c r="AE34" s="38">
        <f t="shared" si="0"/>
        <v>8045</v>
      </c>
      <c r="AF34" s="39">
        <f t="shared" si="0"/>
        <v>8045</v>
      </c>
      <c r="AG34" s="52">
        <f t="shared" si="0"/>
        <v>8045</v>
      </c>
    </row>
    <row r="35" spans="2:33" ht="15.75" thickBot="1" x14ac:dyDescent="0.3">
      <c r="B35" s="15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9"/>
    </row>
    <row r="36" spans="2:33" x14ac:dyDescent="0.25">
      <c r="B36" s="12" t="s">
        <v>16</v>
      </c>
      <c r="C36" s="35"/>
      <c r="D36" s="35"/>
      <c r="E36" s="35"/>
      <c r="F36" s="35"/>
      <c r="G36" s="24">
        <v>7</v>
      </c>
      <c r="H36" s="111"/>
      <c r="I36" s="112"/>
      <c r="J36" s="24">
        <v>7</v>
      </c>
      <c r="K36" s="35"/>
      <c r="L36" s="35"/>
      <c r="M36" s="35"/>
      <c r="N36" s="24">
        <v>8</v>
      </c>
      <c r="O36" s="111"/>
      <c r="P36" s="112"/>
      <c r="Q36" s="108">
        <v>8</v>
      </c>
      <c r="R36" s="109"/>
      <c r="S36" s="109"/>
      <c r="T36" s="109"/>
      <c r="U36" s="110"/>
      <c r="V36" s="111"/>
      <c r="W36" s="112"/>
      <c r="X36" s="24">
        <v>8</v>
      </c>
      <c r="Y36" s="35"/>
      <c r="Z36" s="35"/>
      <c r="AA36" s="35"/>
      <c r="AB36" s="35"/>
      <c r="AC36" s="35"/>
      <c r="AD36" s="35"/>
      <c r="AE36" s="35"/>
      <c r="AF36" s="35"/>
      <c r="AG36" s="53">
        <v>9</v>
      </c>
    </row>
    <row r="37" spans="2:33" hidden="1" x14ac:dyDescent="0.25">
      <c r="B37" s="3" t="s">
        <v>17</v>
      </c>
      <c r="C37" s="37"/>
      <c r="D37" s="37"/>
      <c r="E37" s="37"/>
      <c r="F37" s="37"/>
      <c r="G37" s="105">
        <v>4</v>
      </c>
      <c r="H37" s="106"/>
      <c r="I37" s="106"/>
      <c r="J37" s="107"/>
      <c r="K37" s="37"/>
      <c r="L37" s="37"/>
      <c r="M37" s="37"/>
      <c r="N37" s="105">
        <v>11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7"/>
      <c r="Y37" s="37"/>
      <c r="Z37" s="37"/>
      <c r="AA37" s="37"/>
      <c r="AB37" s="37"/>
      <c r="AC37" s="37"/>
      <c r="AD37" s="37"/>
      <c r="AE37" s="37"/>
      <c r="AF37" s="37"/>
      <c r="AG37" s="54">
        <v>1</v>
      </c>
    </row>
    <row r="38" spans="2:33" hidden="1" x14ac:dyDescent="0.25">
      <c r="B38" s="3" t="s">
        <v>4</v>
      </c>
      <c r="C38" s="37"/>
      <c r="D38" s="37"/>
      <c r="E38" s="37"/>
      <c r="F38" s="37"/>
      <c r="G38" s="58">
        <v>1</v>
      </c>
      <c r="H38" s="58">
        <v>1</v>
      </c>
      <c r="I38" s="58">
        <v>1</v>
      </c>
      <c r="J38" s="58">
        <v>1</v>
      </c>
      <c r="K38" s="37"/>
      <c r="L38" s="37"/>
      <c r="M38" s="37"/>
      <c r="N38" s="58">
        <v>1</v>
      </c>
      <c r="O38" s="58">
        <v>1</v>
      </c>
      <c r="P38" s="58">
        <v>1</v>
      </c>
      <c r="Q38" s="58">
        <v>1</v>
      </c>
      <c r="R38" s="58">
        <v>1</v>
      </c>
      <c r="S38" s="58">
        <v>1</v>
      </c>
      <c r="T38" s="58">
        <v>1</v>
      </c>
      <c r="U38" s="58">
        <v>1</v>
      </c>
      <c r="V38" s="58">
        <v>1</v>
      </c>
      <c r="W38" s="58">
        <v>1</v>
      </c>
      <c r="X38" s="58">
        <v>1</v>
      </c>
      <c r="Y38" s="37"/>
      <c r="Z38" s="37"/>
      <c r="AA38" s="37"/>
      <c r="AB38" s="37"/>
      <c r="AC38" s="37"/>
      <c r="AD38" s="37"/>
      <c r="AE38" s="37"/>
      <c r="AF38" s="37"/>
      <c r="AG38" s="62">
        <v>1</v>
      </c>
    </row>
    <row r="39" spans="2:33" x14ac:dyDescent="0.25">
      <c r="B39" s="3" t="s">
        <v>20</v>
      </c>
      <c r="C39" s="4"/>
      <c r="D39" s="4"/>
      <c r="E39" s="4"/>
      <c r="F39" s="4"/>
      <c r="G39" s="58">
        <v>400</v>
      </c>
      <c r="H39" s="4"/>
      <c r="I39" s="4"/>
      <c r="J39" s="58">
        <v>225</v>
      </c>
      <c r="K39" s="4"/>
      <c r="L39" s="4"/>
      <c r="M39" s="4"/>
      <c r="N39" s="58">
        <v>600</v>
      </c>
      <c r="O39" s="4"/>
      <c r="P39" s="4"/>
      <c r="Q39" s="58">
        <v>250</v>
      </c>
      <c r="R39" s="58">
        <v>600</v>
      </c>
      <c r="S39" s="58">
        <v>300</v>
      </c>
      <c r="T39" s="58">
        <v>450</v>
      </c>
      <c r="U39" s="58">
        <v>450</v>
      </c>
      <c r="V39" s="4"/>
      <c r="W39" s="4"/>
      <c r="X39" s="58">
        <v>200</v>
      </c>
      <c r="Y39" s="4"/>
      <c r="Z39" s="4"/>
      <c r="AA39" s="4"/>
      <c r="AB39" s="4"/>
      <c r="AC39" s="4"/>
      <c r="AD39" s="4"/>
      <c r="AE39" s="4"/>
      <c r="AF39" s="4"/>
      <c r="AG39" s="62">
        <v>50</v>
      </c>
    </row>
    <row r="40" spans="2:33" ht="15.75" thickBot="1" x14ac:dyDescent="0.3">
      <c r="B40" s="13" t="s">
        <v>21</v>
      </c>
      <c r="C40" s="14">
        <f>C39</f>
        <v>0</v>
      </c>
      <c r="D40" s="14">
        <f>C40+D39</f>
        <v>0</v>
      </c>
      <c r="E40" s="14">
        <f t="shared" ref="E40:AG40" si="1">D40+E39</f>
        <v>0</v>
      </c>
      <c r="F40" s="14">
        <f t="shared" si="1"/>
        <v>0</v>
      </c>
      <c r="G40" s="38">
        <f t="shared" si="1"/>
        <v>400</v>
      </c>
      <c r="H40" s="14">
        <f t="shared" si="1"/>
        <v>400</v>
      </c>
      <c r="I40" s="14">
        <f t="shared" si="1"/>
        <v>400</v>
      </c>
      <c r="J40" s="38">
        <f t="shared" si="1"/>
        <v>625</v>
      </c>
      <c r="K40" s="14">
        <f t="shared" si="1"/>
        <v>625</v>
      </c>
      <c r="L40" s="14">
        <f t="shared" si="1"/>
        <v>625</v>
      </c>
      <c r="M40" s="14">
        <f t="shared" si="1"/>
        <v>625</v>
      </c>
      <c r="N40" s="38">
        <f t="shared" si="1"/>
        <v>1225</v>
      </c>
      <c r="O40" s="14">
        <f t="shared" si="1"/>
        <v>1225</v>
      </c>
      <c r="P40" s="14">
        <f t="shared" si="1"/>
        <v>1225</v>
      </c>
      <c r="Q40" s="38">
        <f t="shared" si="1"/>
        <v>1475</v>
      </c>
      <c r="R40" s="38">
        <f t="shared" si="1"/>
        <v>2075</v>
      </c>
      <c r="S40" s="38">
        <f t="shared" si="1"/>
        <v>2375</v>
      </c>
      <c r="T40" s="38">
        <f t="shared" si="1"/>
        <v>2825</v>
      </c>
      <c r="U40" s="38">
        <f t="shared" si="1"/>
        <v>3275</v>
      </c>
      <c r="V40" s="14">
        <f t="shared" si="1"/>
        <v>3275</v>
      </c>
      <c r="W40" s="14">
        <f t="shared" si="1"/>
        <v>3275</v>
      </c>
      <c r="X40" s="38">
        <f t="shared" si="1"/>
        <v>3475</v>
      </c>
      <c r="Y40" s="14">
        <f t="shared" si="1"/>
        <v>3475</v>
      </c>
      <c r="Z40" s="14">
        <f t="shared" si="1"/>
        <v>3475</v>
      </c>
      <c r="AA40" s="14">
        <f t="shared" si="1"/>
        <v>3475</v>
      </c>
      <c r="AB40" s="14">
        <f t="shared" si="1"/>
        <v>3475</v>
      </c>
      <c r="AC40" s="14">
        <f t="shared" si="1"/>
        <v>3475</v>
      </c>
      <c r="AD40" s="14">
        <f t="shared" si="1"/>
        <v>3475</v>
      </c>
      <c r="AE40" s="14">
        <f t="shared" si="1"/>
        <v>3475</v>
      </c>
      <c r="AF40" s="14">
        <f t="shared" si="1"/>
        <v>3475</v>
      </c>
      <c r="AG40" s="55">
        <f t="shared" si="1"/>
        <v>3525</v>
      </c>
    </row>
    <row r="41" spans="2:33" ht="15.75" thickBot="1" x14ac:dyDescent="0.3"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8"/>
    </row>
    <row r="42" spans="2:33" x14ac:dyDescent="0.25">
      <c r="B42" s="12" t="s">
        <v>22</v>
      </c>
      <c r="C42" s="99">
        <f>C40+C34</f>
        <v>500</v>
      </c>
      <c r="D42" s="99">
        <f t="shared" ref="D42:AG42" si="2">D40+D34</f>
        <v>1000</v>
      </c>
      <c r="E42" s="99">
        <f t="shared" si="2"/>
        <v>1500</v>
      </c>
      <c r="F42" s="99">
        <f t="shared" si="2"/>
        <v>1500</v>
      </c>
      <c r="G42" s="99">
        <f t="shared" si="2"/>
        <v>1900</v>
      </c>
      <c r="H42" s="99">
        <f t="shared" si="2"/>
        <v>1900</v>
      </c>
      <c r="I42" s="99">
        <f t="shared" si="2"/>
        <v>1900</v>
      </c>
      <c r="J42" s="99">
        <f t="shared" si="2"/>
        <v>2350</v>
      </c>
      <c r="K42" s="99">
        <f t="shared" si="2"/>
        <v>2800</v>
      </c>
      <c r="L42" s="99">
        <f t="shared" si="2"/>
        <v>3250</v>
      </c>
      <c r="M42" s="99">
        <f t="shared" si="2"/>
        <v>3250</v>
      </c>
      <c r="N42" s="99">
        <f t="shared" si="2"/>
        <v>3850</v>
      </c>
      <c r="O42" s="99">
        <f t="shared" si="2"/>
        <v>4450</v>
      </c>
      <c r="P42" s="99">
        <f t="shared" si="2"/>
        <v>5050</v>
      </c>
      <c r="Q42" s="99">
        <f t="shared" si="2"/>
        <v>5300</v>
      </c>
      <c r="R42" s="99">
        <f t="shared" si="2"/>
        <v>5900</v>
      </c>
      <c r="S42" s="99">
        <f t="shared" si="2"/>
        <v>6800</v>
      </c>
      <c r="T42" s="99">
        <f t="shared" si="2"/>
        <v>7250</v>
      </c>
      <c r="U42" s="99">
        <f t="shared" si="2"/>
        <v>8300</v>
      </c>
      <c r="V42" s="99">
        <f t="shared" si="2"/>
        <v>8300</v>
      </c>
      <c r="W42" s="99">
        <f t="shared" si="2"/>
        <v>8900</v>
      </c>
      <c r="X42" s="99">
        <f t="shared" si="2"/>
        <v>9520</v>
      </c>
      <c r="Y42" s="99">
        <f t="shared" si="2"/>
        <v>10120</v>
      </c>
      <c r="Z42" s="99">
        <f t="shared" si="2"/>
        <v>10720</v>
      </c>
      <c r="AA42" s="99">
        <f t="shared" si="2"/>
        <v>10720</v>
      </c>
      <c r="AB42" s="99">
        <f t="shared" si="2"/>
        <v>11020</v>
      </c>
      <c r="AC42" s="99">
        <f t="shared" si="2"/>
        <v>11220</v>
      </c>
      <c r="AD42" s="99">
        <f t="shared" si="2"/>
        <v>11470</v>
      </c>
      <c r="AE42" s="99">
        <f t="shared" si="2"/>
        <v>11520</v>
      </c>
      <c r="AF42" s="99">
        <f t="shared" si="2"/>
        <v>11520</v>
      </c>
      <c r="AG42" s="100">
        <f t="shared" si="2"/>
        <v>11570</v>
      </c>
    </row>
    <row r="43" spans="2:33" ht="15.75" thickBot="1" x14ac:dyDescent="0.3">
      <c r="B43" s="13" t="s">
        <v>23</v>
      </c>
      <c r="C43" s="101">
        <f>148200/360*C25</f>
        <v>411.66666666666669</v>
      </c>
      <c r="D43" s="101">
        <f t="shared" ref="D43:AG43" si="3">148200/360*D25</f>
        <v>823.33333333333337</v>
      </c>
      <c r="E43" s="101">
        <f t="shared" si="3"/>
        <v>1235</v>
      </c>
      <c r="F43" s="101">
        <f t="shared" si="3"/>
        <v>1235</v>
      </c>
      <c r="G43" s="101">
        <f t="shared" si="3"/>
        <v>1646.6666666666667</v>
      </c>
      <c r="H43" s="101">
        <f t="shared" si="3"/>
        <v>2058.3333333333335</v>
      </c>
      <c r="I43" s="101">
        <f t="shared" si="3"/>
        <v>2470</v>
      </c>
      <c r="J43" s="101">
        <f t="shared" si="3"/>
        <v>2881.666666666667</v>
      </c>
      <c r="K43" s="101">
        <f t="shared" si="3"/>
        <v>3293.3333333333335</v>
      </c>
      <c r="L43" s="101">
        <f t="shared" si="3"/>
        <v>3705</v>
      </c>
      <c r="M43" s="101">
        <f t="shared" si="3"/>
        <v>4116.666666666667</v>
      </c>
      <c r="N43" s="101">
        <f t="shared" si="3"/>
        <v>4528.3333333333339</v>
      </c>
      <c r="O43" s="101">
        <f t="shared" si="3"/>
        <v>4940</v>
      </c>
      <c r="P43" s="101">
        <f t="shared" si="3"/>
        <v>5351.666666666667</v>
      </c>
      <c r="Q43" s="101">
        <f t="shared" si="3"/>
        <v>5763.3333333333339</v>
      </c>
      <c r="R43" s="101">
        <f t="shared" si="3"/>
        <v>6175</v>
      </c>
      <c r="S43" s="101">
        <f t="shared" si="3"/>
        <v>6586.666666666667</v>
      </c>
      <c r="T43" s="101">
        <f t="shared" si="3"/>
        <v>6998.3333333333339</v>
      </c>
      <c r="U43" s="101">
        <f t="shared" si="3"/>
        <v>7410</v>
      </c>
      <c r="V43" s="101">
        <f t="shared" si="3"/>
        <v>7821.666666666667</v>
      </c>
      <c r="W43" s="101">
        <f t="shared" si="3"/>
        <v>8233.3333333333339</v>
      </c>
      <c r="X43" s="101">
        <f t="shared" si="3"/>
        <v>8645</v>
      </c>
      <c r="Y43" s="101">
        <f t="shared" si="3"/>
        <v>9056.6666666666679</v>
      </c>
      <c r="Z43" s="101">
        <f t="shared" si="3"/>
        <v>9468.3333333333339</v>
      </c>
      <c r="AA43" s="101">
        <f t="shared" si="3"/>
        <v>9880</v>
      </c>
      <c r="AB43" s="101">
        <f t="shared" si="3"/>
        <v>10291.666666666668</v>
      </c>
      <c r="AC43" s="101">
        <f t="shared" si="3"/>
        <v>10703.333333333334</v>
      </c>
      <c r="AD43" s="101">
        <f t="shared" si="3"/>
        <v>11115</v>
      </c>
      <c r="AE43" s="101">
        <f t="shared" si="3"/>
        <v>11526.666666666668</v>
      </c>
      <c r="AF43" s="101">
        <f t="shared" si="3"/>
        <v>11526.666666666668</v>
      </c>
      <c r="AG43" s="102">
        <f t="shared" si="3"/>
        <v>11938.333333333334</v>
      </c>
    </row>
    <row r="44" spans="2:33" ht="15.75" thickBot="1" x14ac:dyDescent="0.3">
      <c r="B44" s="26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4"/>
    </row>
    <row r="45" spans="2:33" x14ac:dyDescent="0.25">
      <c r="B45" s="12" t="s">
        <v>24</v>
      </c>
      <c r="C45" s="99">
        <f>IF(C42&gt;C43,C43/C42*C34,C34)</f>
        <v>411.66666666666669</v>
      </c>
      <c r="D45" s="99">
        <f>IF(D42&gt;D43,D43/D42*D34-C46,D34-C46)</f>
        <v>411.66666666666669</v>
      </c>
      <c r="E45" s="99">
        <f t="shared" ref="E45:AG45" si="4">IF(E42&gt;E43,E43/E42*E34-D46,E34-D46)</f>
        <v>411.66666666666663</v>
      </c>
      <c r="F45" s="99">
        <f t="shared" si="4"/>
        <v>0</v>
      </c>
      <c r="G45" s="99">
        <f t="shared" si="4"/>
        <v>65</v>
      </c>
      <c r="H45" s="99">
        <f t="shared" si="4"/>
        <v>200</v>
      </c>
      <c r="I45" s="99">
        <f t="shared" si="4"/>
        <v>0</v>
      </c>
      <c r="J45" s="99">
        <f t="shared" si="4"/>
        <v>225</v>
      </c>
      <c r="K45" s="99">
        <f t="shared" si="4"/>
        <v>450</v>
      </c>
      <c r="L45" s="99">
        <f t="shared" si="4"/>
        <v>450</v>
      </c>
      <c r="M45" s="99">
        <f t="shared" si="4"/>
        <v>0</v>
      </c>
      <c r="N45" s="99">
        <f t="shared" si="4"/>
        <v>0</v>
      </c>
      <c r="O45" s="99">
        <f t="shared" si="4"/>
        <v>600</v>
      </c>
      <c r="P45" s="99">
        <f t="shared" si="4"/>
        <v>600</v>
      </c>
      <c r="Q45" s="99">
        <f t="shared" si="4"/>
        <v>0</v>
      </c>
      <c r="R45" s="99">
        <f t="shared" si="4"/>
        <v>0</v>
      </c>
      <c r="S45" s="99">
        <f t="shared" si="4"/>
        <v>461.17647058823513</v>
      </c>
      <c r="T45" s="99">
        <f t="shared" si="4"/>
        <v>-14.779918864096544</v>
      </c>
      <c r="U45" s="99">
        <f t="shared" si="4"/>
        <v>214.77814707104244</v>
      </c>
      <c r="V45" s="99">
        <f t="shared" si="4"/>
        <v>249.23192771084359</v>
      </c>
      <c r="W45" s="99">
        <f t="shared" si="4"/>
        <v>468.24505888723434</v>
      </c>
      <c r="X45" s="99">
        <f t="shared" si="4"/>
        <v>285.74169695968249</v>
      </c>
      <c r="Y45" s="99">
        <f t="shared" si="4"/>
        <v>457.40009590792852</v>
      </c>
      <c r="Z45" s="99">
        <f t="shared" si="4"/>
        <v>452.28068218689168</v>
      </c>
      <c r="AA45" s="99">
        <f t="shared" si="4"/>
        <v>278.22061567164201</v>
      </c>
      <c r="AB45" s="99">
        <f t="shared" si="4"/>
        <v>369.04143077714889</v>
      </c>
      <c r="AC45" s="99">
        <f t="shared" si="4"/>
        <v>342.0164371913861</v>
      </c>
      <c r="AD45" s="99">
        <f t="shared" si="4"/>
        <v>359.19966628695238</v>
      </c>
      <c r="AE45" s="99">
        <f t="shared" si="4"/>
        <v>297.44768962510898</v>
      </c>
      <c r="AF45" s="99">
        <f t="shared" si="4"/>
        <v>0</v>
      </c>
      <c r="AG45" s="100">
        <f t="shared" si="4"/>
        <v>0</v>
      </c>
    </row>
    <row r="46" spans="2:33" ht="15.75" thickBot="1" x14ac:dyDescent="0.3">
      <c r="B46" s="13" t="s">
        <v>25</v>
      </c>
      <c r="C46" s="101">
        <f>C45</f>
        <v>411.66666666666669</v>
      </c>
      <c r="D46" s="101">
        <f>D45+C46</f>
        <v>823.33333333333337</v>
      </c>
      <c r="E46" s="101">
        <f t="shared" ref="E46:AG46" si="5">E45+D46</f>
        <v>1235</v>
      </c>
      <c r="F46" s="101">
        <f t="shared" si="5"/>
        <v>1235</v>
      </c>
      <c r="G46" s="101">
        <f t="shared" si="5"/>
        <v>1300</v>
      </c>
      <c r="H46" s="101">
        <f t="shared" si="5"/>
        <v>1500</v>
      </c>
      <c r="I46" s="101">
        <f t="shared" si="5"/>
        <v>1500</v>
      </c>
      <c r="J46" s="101">
        <f t="shared" si="5"/>
        <v>1725</v>
      </c>
      <c r="K46" s="101">
        <f t="shared" si="5"/>
        <v>2175</v>
      </c>
      <c r="L46" s="101">
        <f t="shared" si="5"/>
        <v>2625</v>
      </c>
      <c r="M46" s="101">
        <f t="shared" si="5"/>
        <v>2625</v>
      </c>
      <c r="N46" s="101">
        <f t="shared" si="5"/>
        <v>2625</v>
      </c>
      <c r="O46" s="101">
        <f t="shared" si="5"/>
        <v>3225</v>
      </c>
      <c r="P46" s="101">
        <f t="shared" si="5"/>
        <v>3825</v>
      </c>
      <c r="Q46" s="101">
        <f t="shared" si="5"/>
        <v>3825</v>
      </c>
      <c r="R46" s="101">
        <f t="shared" si="5"/>
        <v>3825</v>
      </c>
      <c r="S46" s="101">
        <f t="shared" si="5"/>
        <v>4286.1764705882351</v>
      </c>
      <c r="T46" s="101">
        <f t="shared" si="5"/>
        <v>4271.3965517241386</v>
      </c>
      <c r="U46" s="101">
        <f t="shared" si="5"/>
        <v>4486.174698795181</v>
      </c>
      <c r="V46" s="101">
        <f t="shared" si="5"/>
        <v>4735.4066265060246</v>
      </c>
      <c r="W46" s="101">
        <f t="shared" si="5"/>
        <v>5203.651685393259</v>
      </c>
      <c r="X46" s="101">
        <f t="shared" si="5"/>
        <v>5489.3933823529414</v>
      </c>
      <c r="Y46" s="101">
        <f t="shared" si="5"/>
        <v>5946.79347826087</v>
      </c>
      <c r="Z46" s="101">
        <f t="shared" si="5"/>
        <v>6399.0741604477616</v>
      </c>
      <c r="AA46" s="101">
        <f t="shared" si="5"/>
        <v>6677.2947761194037</v>
      </c>
      <c r="AB46" s="101">
        <f t="shared" si="5"/>
        <v>7046.3362068965525</v>
      </c>
      <c r="AC46" s="101">
        <f t="shared" si="5"/>
        <v>7388.3526440879386</v>
      </c>
      <c r="AD46" s="101">
        <f t="shared" si="5"/>
        <v>7747.552310374891</v>
      </c>
      <c r="AE46" s="101">
        <f t="shared" si="5"/>
        <v>8045</v>
      </c>
      <c r="AF46" s="101">
        <f t="shared" si="5"/>
        <v>8045</v>
      </c>
      <c r="AG46" s="102">
        <f t="shared" si="5"/>
        <v>8045</v>
      </c>
    </row>
    <row r="47" spans="2:33" ht="15.75" thickBot="1" x14ac:dyDescent="0.3">
      <c r="B47" s="26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4"/>
    </row>
    <row r="48" spans="2:33" x14ac:dyDescent="0.25">
      <c r="B48" s="12" t="s">
        <v>26</v>
      </c>
      <c r="C48" s="99">
        <f>IF(C42&gt;C43,C43/C42*C40,C40)</f>
        <v>0</v>
      </c>
      <c r="D48" s="99">
        <f>IF(D42&gt;D43,D43/D42*D40-C49,D40-C49)</f>
        <v>0</v>
      </c>
      <c r="E48" s="99">
        <f t="shared" ref="E48:AG48" si="6">IF(E42&gt;E43,E43/E42*E40-D49,E40-D49)</f>
        <v>0</v>
      </c>
      <c r="F48" s="99">
        <f t="shared" si="6"/>
        <v>0</v>
      </c>
      <c r="G48" s="99">
        <f t="shared" si="6"/>
        <v>346.66666666666669</v>
      </c>
      <c r="H48" s="99">
        <f t="shared" si="6"/>
        <v>53.333333333333314</v>
      </c>
      <c r="I48" s="99">
        <f t="shared" si="6"/>
        <v>0</v>
      </c>
      <c r="J48" s="99">
        <f t="shared" si="6"/>
        <v>225</v>
      </c>
      <c r="K48" s="99">
        <f t="shared" si="6"/>
        <v>0</v>
      </c>
      <c r="L48" s="99">
        <f t="shared" si="6"/>
        <v>0</v>
      </c>
      <c r="M48" s="99">
        <f t="shared" si="6"/>
        <v>0</v>
      </c>
      <c r="N48" s="99">
        <f t="shared" si="6"/>
        <v>600</v>
      </c>
      <c r="O48" s="99">
        <f t="shared" si="6"/>
        <v>0</v>
      </c>
      <c r="P48" s="99">
        <f t="shared" si="6"/>
        <v>0</v>
      </c>
      <c r="Q48" s="99">
        <f t="shared" si="6"/>
        <v>250</v>
      </c>
      <c r="R48" s="99">
        <f t="shared" si="6"/>
        <v>600</v>
      </c>
      <c r="S48" s="99">
        <f t="shared" si="6"/>
        <v>225.49019607843138</v>
      </c>
      <c r="T48" s="99">
        <f t="shared" si="6"/>
        <v>426.44658553076442</v>
      </c>
      <c r="U48" s="99">
        <f t="shared" si="6"/>
        <v>196.88851959562362</v>
      </c>
      <c r="V48" s="99">
        <f t="shared" si="6"/>
        <v>162.43473895582338</v>
      </c>
      <c r="W48" s="99">
        <f t="shared" si="6"/>
        <v>-56.578392220567821</v>
      </c>
      <c r="X48" s="99">
        <f t="shared" si="6"/>
        <v>125.92496970698403</v>
      </c>
      <c r="Y48" s="99">
        <f t="shared" si="6"/>
        <v>-45.733429241261547</v>
      </c>
      <c r="Z48" s="99">
        <f t="shared" si="6"/>
        <v>-40.614015520225166</v>
      </c>
      <c r="AA48" s="99">
        <f t="shared" si="6"/>
        <v>133.44605099502496</v>
      </c>
      <c r="AB48" s="99">
        <f t="shared" si="6"/>
        <v>42.625235889518081</v>
      </c>
      <c r="AC48" s="99">
        <f t="shared" si="6"/>
        <v>69.650229475279957</v>
      </c>
      <c r="AD48" s="99">
        <f t="shared" si="6"/>
        <v>52.467000379713681</v>
      </c>
      <c r="AE48" s="99">
        <f t="shared" si="6"/>
        <v>107.55231037489102</v>
      </c>
      <c r="AF48" s="99">
        <f t="shared" si="6"/>
        <v>0</v>
      </c>
      <c r="AG48" s="100">
        <f t="shared" si="6"/>
        <v>50</v>
      </c>
    </row>
    <row r="49" spans="2:33" ht="15.75" thickBot="1" x14ac:dyDescent="0.3">
      <c r="B49" s="13" t="s">
        <v>27</v>
      </c>
      <c r="C49" s="101">
        <f>C48</f>
        <v>0</v>
      </c>
      <c r="D49" s="101">
        <f>D48+C49</f>
        <v>0</v>
      </c>
      <c r="E49" s="101">
        <f t="shared" ref="E49:AG49" si="7">E48+D49</f>
        <v>0</v>
      </c>
      <c r="F49" s="101">
        <f t="shared" si="7"/>
        <v>0</v>
      </c>
      <c r="G49" s="101">
        <f t="shared" si="7"/>
        <v>346.66666666666669</v>
      </c>
      <c r="H49" s="101">
        <f t="shared" si="7"/>
        <v>400</v>
      </c>
      <c r="I49" s="101">
        <f t="shared" si="7"/>
        <v>400</v>
      </c>
      <c r="J49" s="101">
        <f t="shared" si="7"/>
        <v>625</v>
      </c>
      <c r="K49" s="101">
        <f t="shared" si="7"/>
        <v>625</v>
      </c>
      <c r="L49" s="101">
        <f t="shared" si="7"/>
        <v>625</v>
      </c>
      <c r="M49" s="101">
        <f t="shared" si="7"/>
        <v>625</v>
      </c>
      <c r="N49" s="101">
        <f t="shared" si="7"/>
        <v>1225</v>
      </c>
      <c r="O49" s="101">
        <f t="shared" si="7"/>
        <v>1225</v>
      </c>
      <c r="P49" s="101">
        <f t="shared" si="7"/>
        <v>1225</v>
      </c>
      <c r="Q49" s="101">
        <f t="shared" si="7"/>
        <v>1475</v>
      </c>
      <c r="R49" s="101">
        <f t="shared" si="7"/>
        <v>2075</v>
      </c>
      <c r="S49" s="101">
        <f t="shared" si="7"/>
        <v>2300.4901960784314</v>
      </c>
      <c r="T49" s="101">
        <f t="shared" si="7"/>
        <v>2726.9367816091958</v>
      </c>
      <c r="U49" s="101">
        <f t="shared" si="7"/>
        <v>2923.8253012048194</v>
      </c>
      <c r="V49" s="101">
        <f t="shared" si="7"/>
        <v>3086.2600401606428</v>
      </c>
      <c r="W49" s="101">
        <f t="shared" si="7"/>
        <v>3029.681647940075</v>
      </c>
      <c r="X49" s="101">
        <f t="shared" si="7"/>
        <v>3155.606617647059</v>
      </c>
      <c r="Y49" s="101">
        <f t="shared" si="7"/>
        <v>3109.8731884057975</v>
      </c>
      <c r="Z49" s="101">
        <f t="shared" si="7"/>
        <v>3069.2591728855723</v>
      </c>
      <c r="AA49" s="101">
        <f t="shared" si="7"/>
        <v>3202.7052238805973</v>
      </c>
      <c r="AB49" s="101">
        <f t="shared" si="7"/>
        <v>3245.3304597701153</v>
      </c>
      <c r="AC49" s="101">
        <f t="shared" si="7"/>
        <v>3314.9806892453953</v>
      </c>
      <c r="AD49" s="101">
        <f t="shared" si="7"/>
        <v>3367.447689625109</v>
      </c>
      <c r="AE49" s="101">
        <f t="shared" si="7"/>
        <v>3475</v>
      </c>
      <c r="AF49" s="101">
        <f t="shared" si="7"/>
        <v>3475</v>
      </c>
      <c r="AG49" s="102">
        <f t="shared" si="7"/>
        <v>3525</v>
      </c>
    </row>
    <row r="50" spans="2:33" x14ac:dyDescent="0.25"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8"/>
    </row>
    <row r="52" spans="2:33" x14ac:dyDescent="0.25">
      <c r="AG52">
        <f>AG46+AG49</f>
        <v>11570</v>
      </c>
    </row>
  </sheetData>
  <mergeCells count="27">
    <mergeCell ref="B2:AG2"/>
    <mergeCell ref="C12:E12"/>
    <mergeCell ref="J12:L12"/>
    <mergeCell ref="O12:P12"/>
    <mergeCell ref="W12:Z12"/>
    <mergeCell ref="AB12:AC12"/>
    <mergeCell ref="AD12:AE12"/>
    <mergeCell ref="C13:E13"/>
    <mergeCell ref="J13:P13"/>
    <mergeCell ref="W13:AE13"/>
    <mergeCell ref="B20:AG20"/>
    <mergeCell ref="C30:E30"/>
    <mergeCell ref="J30:L30"/>
    <mergeCell ref="M30:N30"/>
    <mergeCell ref="O30:P30"/>
    <mergeCell ref="W30:Z30"/>
    <mergeCell ref="AB30:AC30"/>
    <mergeCell ref="G37:J37"/>
    <mergeCell ref="N37:X37"/>
    <mergeCell ref="AD30:AE30"/>
    <mergeCell ref="C31:E31"/>
    <mergeCell ref="J31:P31"/>
    <mergeCell ref="W31:AE31"/>
    <mergeCell ref="H36:I36"/>
    <mergeCell ref="O36:P36"/>
    <mergeCell ref="Q36:U36"/>
    <mergeCell ref="V36:W36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B3DD-7835-45E6-9785-C2113D9E88B0}">
  <dimension ref="B1:AG55"/>
  <sheetViews>
    <sheetView tabSelected="1" topLeftCell="A19" zoomScale="206" zoomScaleNormal="160" workbookViewId="0">
      <pane xSplit="2" ySplit="8" topLeftCell="C27" activePane="bottomRight" state="frozen"/>
      <selection activeCell="A19" sqref="A19"/>
      <selection pane="topRight" activeCell="C19" sqref="C19"/>
      <selection pane="bottomLeft" activeCell="A27" sqref="A27"/>
      <selection pane="bottomRight" activeCell="X48" sqref="X48"/>
    </sheetView>
  </sheetViews>
  <sheetFormatPr baseColWidth="10" defaultRowHeight="15" x14ac:dyDescent="0.25"/>
  <cols>
    <col min="2" max="2" width="37.85546875" style="1" bestFit="1" customWidth="1"/>
    <col min="3" max="3" width="6.85546875" bestFit="1" customWidth="1"/>
    <col min="4" max="24" width="7.85546875" bestFit="1" customWidth="1"/>
    <col min="25" max="33" width="9" bestFit="1" customWidth="1"/>
  </cols>
  <sheetData>
    <row r="1" spans="2:33" ht="15.75" thickBot="1" x14ac:dyDescent="0.3"/>
    <row r="2" spans="2:33" ht="15.75" thickBot="1" x14ac:dyDescent="0.3">
      <c r="B2" s="117" t="s">
        <v>15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9"/>
    </row>
    <row r="3" spans="2:33" s="2" customFormat="1" ht="15.75" thickBot="1" x14ac:dyDescent="0.3">
      <c r="B3" s="5" t="s">
        <v>0</v>
      </c>
      <c r="C3" s="42">
        <v>45658</v>
      </c>
      <c r="D3" s="42">
        <v>45659</v>
      </c>
      <c r="E3" s="42">
        <v>45660</v>
      </c>
      <c r="F3" s="42">
        <v>45661</v>
      </c>
      <c r="G3" s="42">
        <v>45662</v>
      </c>
      <c r="H3" s="42">
        <v>45663</v>
      </c>
      <c r="I3" s="42">
        <v>45664</v>
      </c>
      <c r="J3" s="42">
        <v>45665</v>
      </c>
      <c r="K3" s="42">
        <v>45666</v>
      </c>
      <c r="L3" s="42">
        <v>45667</v>
      </c>
      <c r="M3" s="42">
        <v>45668</v>
      </c>
      <c r="N3" s="42">
        <v>45669</v>
      </c>
      <c r="O3" s="42">
        <v>45670</v>
      </c>
      <c r="P3" s="42">
        <v>45671</v>
      </c>
      <c r="Q3" s="42">
        <v>45672</v>
      </c>
      <c r="R3" s="42">
        <v>45673</v>
      </c>
      <c r="S3" s="42">
        <v>45674</v>
      </c>
      <c r="T3" s="42">
        <v>45675</v>
      </c>
      <c r="U3" s="42">
        <v>45676</v>
      </c>
      <c r="V3" s="42">
        <v>45677</v>
      </c>
      <c r="W3" s="42">
        <v>45678</v>
      </c>
      <c r="X3" s="42">
        <v>45679</v>
      </c>
      <c r="Y3" s="42">
        <v>45680</v>
      </c>
      <c r="Z3" s="42">
        <v>45681</v>
      </c>
      <c r="AA3" s="42">
        <v>45682</v>
      </c>
      <c r="AB3" s="42">
        <v>45683</v>
      </c>
      <c r="AC3" s="42">
        <v>45684</v>
      </c>
      <c r="AD3" s="42">
        <v>45685</v>
      </c>
      <c r="AE3" s="42">
        <v>45686</v>
      </c>
      <c r="AF3" s="42">
        <v>45687</v>
      </c>
      <c r="AG3" s="43">
        <v>45688</v>
      </c>
    </row>
    <row r="4" spans="2:33" s="72" customFormat="1" ht="15.75" thickBot="1" x14ac:dyDescent="0.3">
      <c r="B4" s="98" t="s">
        <v>1</v>
      </c>
      <c r="C4" s="96" t="s">
        <v>7</v>
      </c>
      <c r="D4" s="96" t="s">
        <v>8</v>
      </c>
      <c r="E4" s="96" t="s">
        <v>9</v>
      </c>
      <c r="F4" s="96" t="s">
        <v>10</v>
      </c>
      <c r="G4" s="96" t="s">
        <v>11</v>
      </c>
      <c r="H4" s="96" t="s">
        <v>12</v>
      </c>
      <c r="I4" s="96" t="s">
        <v>13</v>
      </c>
      <c r="J4" s="96" t="s">
        <v>7</v>
      </c>
      <c r="K4" s="96" t="s">
        <v>8</v>
      </c>
      <c r="L4" s="96" t="s">
        <v>9</v>
      </c>
      <c r="M4" s="96" t="s">
        <v>10</v>
      </c>
      <c r="N4" s="96" t="s">
        <v>11</v>
      </c>
      <c r="O4" s="96" t="s">
        <v>12</v>
      </c>
      <c r="P4" s="96" t="s">
        <v>13</v>
      </c>
      <c r="Q4" s="96" t="s">
        <v>7</v>
      </c>
      <c r="R4" s="96" t="s">
        <v>8</v>
      </c>
      <c r="S4" s="96" t="s">
        <v>9</v>
      </c>
      <c r="T4" s="96" t="s">
        <v>10</v>
      </c>
      <c r="U4" s="96" t="s">
        <v>11</v>
      </c>
      <c r="V4" s="96" t="s">
        <v>12</v>
      </c>
      <c r="W4" s="96" t="s">
        <v>13</v>
      </c>
      <c r="X4" s="96" t="s">
        <v>7</v>
      </c>
      <c r="Y4" s="96" t="s">
        <v>8</v>
      </c>
      <c r="Z4" s="96" t="s">
        <v>9</v>
      </c>
      <c r="AA4" s="96" t="s">
        <v>10</v>
      </c>
      <c r="AB4" s="96" t="s">
        <v>11</v>
      </c>
      <c r="AC4" s="96" t="s">
        <v>12</v>
      </c>
      <c r="AD4" s="96" t="s">
        <v>13</v>
      </c>
      <c r="AE4" s="96" t="s">
        <v>7</v>
      </c>
      <c r="AF4" s="96" t="s">
        <v>8</v>
      </c>
      <c r="AG4" s="97" t="s">
        <v>9</v>
      </c>
    </row>
    <row r="5" spans="2:33" ht="15.75" thickBot="1" x14ac:dyDescent="0.3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2:33" ht="15.75" thickBot="1" x14ac:dyDescent="0.3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8"/>
    </row>
    <row r="7" spans="2:33" ht="15.75" thickBot="1" x14ac:dyDescent="0.3">
      <c r="B7" s="9" t="s">
        <v>14</v>
      </c>
      <c r="C7" s="40">
        <v>1</v>
      </c>
      <c r="D7" s="40">
        <v>2</v>
      </c>
      <c r="E7" s="40">
        <v>3</v>
      </c>
      <c r="F7" s="40">
        <v>3</v>
      </c>
      <c r="G7" s="40">
        <v>3</v>
      </c>
      <c r="H7" s="40">
        <v>3</v>
      </c>
      <c r="I7" s="40">
        <v>3</v>
      </c>
      <c r="J7" s="40">
        <v>4</v>
      </c>
      <c r="K7" s="40">
        <v>5</v>
      </c>
      <c r="L7" s="40">
        <v>6</v>
      </c>
      <c r="M7" s="40">
        <v>7</v>
      </c>
      <c r="N7" s="40">
        <v>8</v>
      </c>
      <c r="O7" s="40">
        <v>9</v>
      </c>
      <c r="P7" s="40">
        <v>10</v>
      </c>
      <c r="Q7" s="40">
        <v>10</v>
      </c>
      <c r="R7" s="40">
        <v>10</v>
      </c>
      <c r="S7" s="40">
        <v>11</v>
      </c>
      <c r="T7" s="40">
        <v>11</v>
      </c>
      <c r="U7" s="40">
        <v>12</v>
      </c>
      <c r="V7" s="40">
        <v>12</v>
      </c>
      <c r="W7" s="40">
        <v>13</v>
      </c>
      <c r="X7" s="40">
        <v>14</v>
      </c>
      <c r="Y7" s="40">
        <v>15</v>
      </c>
      <c r="Z7" s="40">
        <v>16</v>
      </c>
      <c r="AA7" s="40">
        <v>17</v>
      </c>
      <c r="AB7" s="40">
        <v>18</v>
      </c>
      <c r="AC7" s="40">
        <v>19</v>
      </c>
      <c r="AD7" s="40">
        <v>20</v>
      </c>
      <c r="AE7" s="40">
        <v>21</v>
      </c>
      <c r="AF7" s="40">
        <v>21</v>
      </c>
      <c r="AG7" s="41">
        <v>21</v>
      </c>
    </row>
    <row r="8" spans="2:33" ht="15.75" thickBot="1" x14ac:dyDescent="0.3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2:33" x14ac:dyDescent="0.25">
      <c r="B9" s="10" t="s">
        <v>5</v>
      </c>
      <c r="C9" s="44">
        <v>45658</v>
      </c>
      <c r="D9" s="44">
        <v>45658</v>
      </c>
      <c r="E9" s="44">
        <v>45658</v>
      </c>
      <c r="F9" s="44"/>
      <c r="G9" s="44"/>
      <c r="H9" s="44"/>
      <c r="I9" s="44"/>
      <c r="J9" s="44">
        <v>45665</v>
      </c>
      <c r="K9" s="44">
        <v>45665</v>
      </c>
      <c r="L9" s="44">
        <v>45665</v>
      </c>
      <c r="M9" s="44">
        <v>45665</v>
      </c>
      <c r="N9" s="44">
        <v>45665</v>
      </c>
      <c r="O9" s="44">
        <v>45665</v>
      </c>
      <c r="P9" s="44">
        <v>45665</v>
      </c>
      <c r="Q9" s="44"/>
      <c r="R9" s="44"/>
      <c r="S9" s="44">
        <v>45674</v>
      </c>
      <c r="T9" s="44"/>
      <c r="U9" s="44">
        <v>45676</v>
      </c>
      <c r="V9" s="44"/>
      <c r="W9" s="44">
        <v>45678</v>
      </c>
      <c r="X9" s="44">
        <v>45678</v>
      </c>
      <c r="Y9" s="44">
        <v>45678</v>
      </c>
      <c r="Z9" s="44">
        <v>45678</v>
      </c>
      <c r="AA9" s="44">
        <v>45678</v>
      </c>
      <c r="AB9" s="44">
        <v>45678</v>
      </c>
      <c r="AC9" s="44">
        <v>45678</v>
      </c>
      <c r="AD9" s="44">
        <v>45678</v>
      </c>
      <c r="AE9" s="44">
        <v>45678</v>
      </c>
      <c r="AF9" s="44"/>
      <c r="AG9" s="45"/>
    </row>
    <row r="10" spans="2:33" ht="15.75" thickBot="1" x14ac:dyDescent="0.3">
      <c r="B10" s="11" t="s">
        <v>6</v>
      </c>
      <c r="C10" s="46"/>
      <c r="D10" s="46"/>
      <c r="E10" s="46">
        <v>45660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>
        <v>45671</v>
      </c>
      <c r="Q10" s="46"/>
      <c r="R10" s="46"/>
      <c r="S10" s="46">
        <v>45674</v>
      </c>
      <c r="T10" s="46"/>
      <c r="U10" s="46">
        <v>45676</v>
      </c>
      <c r="V10" s="46"/>
      <c r="W10" s="46"/>
      <c r="X10" s="46"/>
      <c r="Y10" s="46"/>
      <c r="Z10" s="46"/>
      <c r="AA10" s="46"/>
      <c r="AB10" s="46"/>
      <c r="AC10" s="46"/>
      <c r="AD10" s="46"/>
      <c r="AE10" s="46">
        <v>45686</v>
      </c>
      <c r="AF10" s="46"/>
      <c r="AG10" s="47"/>
    </row>
    <row r="11" spans="2:33" ht="15.75" thickBot="1" x14ac:dyDescent="0.3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</row>
    <row r="12" spans="2:33" x14ac:dyDescent="0.25">
      <c r="B12" s="12" t="s">
        <v>2</v>
      </c>
      <c r="C12" s="120">
        <v>1</v>
      </c>
      <c r="D12" s="120"/>
      <c r="E12" s="120"/>
      <c r="F12" s="35"/>
      <c r="G12" s="35"/>
      <c r="H12" s="35"/>
      <c r="I12" s="35"/>
      <c r="J12" s="120">
        <v>2</v>
      </c>
      <c r="K12" s="120"/>
      <c r="L12" s="120"/>
      <c r="M12" s="35"/>
      <c r="N12" s="35"/>
      <c r="O12" s="120">
        <v>2</v>
      </c>
      <c r="P12" s="120"/>
      <c r="Q12" s="35"/>
      <c r="R12" s="35"/>
      <c r="S12" s="24">
        <v>3</v>
      </c>
      <c r="T12" s="35"/>
      <c r="U12" s="24">
        <v>4</v>
      </c>
      <c r="V12" s="35"/>
      <c r="W12" s="120">
        <v>5</v>
      </c>
      <c r="X12" s="120"/>
      <c r="Y12" s="120"/>
      <c r="Z12" s="120"/>
      <c r="AA12" s="36"/>
      <c r="AB12" s="120">
        <v>5</v>
      </c>
      <c r="AC12" s="120"/>
      <c r="AD12" s="120">
        <v>6</v>
      </c>
      <c r="AE12" s="120"/>
      <c r="AF12" s="35"/>
      <c r="AG12" s="50"/>
    </row>
    <row r="13" spans="2:33" x14ac:dyDescent="0.25">
      <c r="B13" s="3" t="s">
        <v>3</v>
      </c>
      <c r="C13" s="116">
        <v>3</v>
      </c>
      <c r="D13" s="116"/>
      <c r="E13" s="116"/>
      <c r="F13" s="37"/>
      <c r="G13" s="37"/>
      <c r="H13" s="37"/>
      <c r="I13" s="37"/>
      <c r="J13" s="116">
        <v>7</v>
      </c>
      <c r="K13" s="116"/>
      <c r="L13" s="116"/>
      <c r="M13" s="116"/>
      <c r="N13" s="116"/>
      <c r="O13" s="116"/>
      <c r="P13" s="116"/>
      <c r="Q13" s="37"/>
      <c r="R13" s="37"/>
      <c r="S13" s="25">
        <v>1</v>
      </c>
      <c r="T13" s="37"/>
      <c r="U13" s="25">
        <v>1</v>
      </c>
      <c r="V13" s="37"/>
      <c r="W13" s="116">
        <v>9</v>
      </c>
      <c r="X13" s="116"/>
      <c r="Y13" s="116"/>
      <c r="Z13" s="116"/>
      <c r="AA13" s="116"/>
      <c r="AB13" s="116"/>
      <c r="AC13" s="116"/>
      <c r="AD13" s="116"/>
      <c r="AE13" s="116"/>
      <c r="AF13" s="37"/>
      <c r="AG13" s="51"/>
    </row>
    <row r="14" spans="2:33" ht="15.75" thickBot="1" x14ac:dyDescent="0.3">
      <c r="B14" s="13" t="s">
        <v>4</v>
      </c>
      <c r="C14" s="38">
        <v>1</v>
      </c>
      <c r="D14" s="38">
        <v>1</v>
      </c>
      <c r="E14" s="38">
        <v>1</v>
      </c>
      <c r="F14" s="39"/>
      <c r="G14" s="39"/>
      <c r="H14" s="39"/>
      <c r="I14" s="39"/>
      <c r="J14" s="38">
        <v>1</v>
      </c>
      <c r="K14" s="38">
        <v>1</v>
      </c>
      <c r="L14" s="38">
        <v>1</v>
      </c>
      <c r="M14" s="38">
        <v>1</v>
      </c>
      <c r="N14" s="38">
        <v>1</v>
      </c>
      <c r="O14" s="38">
        <v>1</v>
      </c>
      <c r="P14" s="38">
        <v>1</v>
      </c>
      <c r="Q14" s="39"/>
      <c r="R14" s="39"/>
      <c r="S14" s="38">
        <v>1</v>
      </c>
      <c r="T14" s="39"/>
      <c r="U14" s="38">
        <v>1</v>
      </c>
      <c r="V14" s="39"/>
      <c r="W14" s="38">
        <v>1</v>
      </c>
      <c r="X14" s="38">
        <v>1</v>
      </c>
      <c r="Y14" s="38">
        <v>1</v>
      </c>
      <c r="Z14" s="38">
        <v>1</v>
      </c>
      <c r="AA14" s="38">
        <v>1</v>
      </c>
      <c r="AB14" s="38">
        <v>1</v>
      </c>
      <c r="AC14" s="38">
        <v>1</v>
      </c>
      <c r="AD14" s="38">
        <v>1</v>
      </c>
      <c r="AE14" s="38">
        <v>1</v>
      </c>
      <c r="AF14" s="39"/>
      <c r="AG14" s="52"/>
    </row>
    <row r="15" spans="2:33" ht="15.75" thickBot="1" x14ac:dyDescent="0.3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2:33" ht="15.75" thickBot="1" x14ac:dyDescent="0.3"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1"/>
    </row>
    <row r="17" spans="2:33" ht="15.75" thickBo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4"/>
    </row>
    <row r="18" spans="2:33" ht="15.75" thickBot="1" x14ac:dyDescent="0.3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4"/>
    </row>
    <row r="19" spans="2:33" ht="15.75" thickBot="1" x14ac:dyDescent="0.3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/>
    </row>
    <row r="20" spans="2:33" ht="15.75" thickBot="1" x14ac:dyDescent="0.3">
      <c r="B20" s="117" t="s">
        <v>74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9"/>
    </row>
    <row r="21" spans="2:33" ht="15.75" thickBot="1" x14ac:dyDescent="0.3">
      <c r="B21" s="5" t="s">
        <v>0</v>
      </c>
      <c r="C21" s="42">
        <v>45658</v>
      </c>
      <c r="D21" s="42">
        <v>45659</v>
      </c>
      <c r="E21" s="42">
        <v>45660</v>
      </c>
      <c r="F21" s="42">
        <v>45661</v>
      </c>
      <c r="G21" s="42">
        <v>45662</v>
      </c>
      <c r="H21" s="42">
        <v>45663</v>
      </c>
      <c r="I21" s="42">
        <v>45664</v>
      </c>
      <c r="J21" s="42">
        <v>45665</v>
      </c>
      <c r="K21" s="42">
        <v>45666</v>
      </c>
      <c r="L21" s="42">
        <v>45667</v>
      </c>
      <c r="M21" s="42">
        <v>45668</v>
      </c>
      <c r="N21" s="42">
        <v>45669</v>
      </c>
      <c r="O21" s="42">
        <v>45670</v>
      </c>
      <c r="P21" s="42">
        <v>45671</v>
      </c>
      <c r="Q21" s="42">
        <v>45672</v>
      </c>
      <c r="R21" s="42">
        <v>45673</v>
      </c>
      <c r="S21" s="42">
        <v>45674</v>
      </c>
      <c r="T21" s="42">
        <v>45675</v>
      </c>
      <c r="U21" s="42">
        <v>45676</v>
      </c>
      <c r="V21" s="42">
        <v>45677</v>
      </c>
      <c r="W21" s="42">
        <v>45678</v>
      </c>
      <c r="X21" s="42">
        <v>45679</v>
      </c>
      <c r="Y21" s="42">
        <v>45680</v>
      </c>
      <c r="Z21" s="42">
        <v>45681</v>
      </c>
      <c r="AA21" s="42">
        <v>45682</v>
      </c>
      <c r="AB21" s="42">
        <v>45683</v>
      </c>
      <c r="AC21" s="42">
        <v>45684</v>
      </c>
      <c r="AD21" s="42">
        <v>45685</v>
      </c>
      <c r="AE21" s="42">
        <v>45686</v>
      </c>
      <c r="AF21" s="42">
        <v>45687</v>
      </c>
      <c r="AG21" s="43">
        <v>45688</v>
      </c>
    </row>
    <row r="22" spans="2:33" s="72" customFormat="1" ht="15.75" thickBot="1" x14ac:dyDescent="0.3">
      <c r="B22" s="98" t="s">
        <v>1</v>
      </c>
      <c r="C22" s="96" t="s">
        <v>7</v>
      </c>
      <c r="D22" s="96" t="s">
        <v>8</v>
      </c>
      <c r="E22" s="96" t="s">
        <v>9</v>
      </c>
      <c r="F22" s="96" t="s">
        <v>10</v>
      </c>
      <c r="G22" s="96" t="s">
        <v>11</v>
      </c>
      <c r="H22" s="96" t="s">
        <v>12</v>
      </c>
      <c r="I22" s="96" t="s">
        <v>13</v>
      </c>
      <c r="J22" s="96" t="s">
        <v>7</v>
      </c>
      <c r="K22" s="96" t="s">
        <v>8</v>
      </c>
      <c r="L22" s="96" t="s">
        <v>9</v>
      </c>
      <c r="M22" s="96" t="s">
        <v>10</v>
      </c>
      <c r="N22" s="96" t="s">
        <v>11</v>
      </c>
      <c r="O22" s="96" t="s">
        <v>12</v>
      </c>
      <c r="P22" s="96" t="s">
        <v>13</v>
      </c>
      <c r="Q22" s="96" t="s">
        <v>7</v>
      </c>
      <c r="R22" s="96" t="s">
        <v>8</v>
      </c>
      <c r="S22" s="96" t="s">
        <v>9</v>
      </c>
      <c r="T22" s="96" t="s">
        <v>10</v>
      </c>
      <c r="U22" s="96" t="s">
        <v>11</v>
      </c>
      <c r="V22" s="96" t="s">
        <v>12</v>
      </c>
      <c r="W22" s="96" t="s">
        <v>13</v>
      </c>
      <c r="X22" s="96" t="s">
        <v>7</v>
      </c>
      <c r="Y22" s="96" t="s">
        <v>8</v>
      </c>
      <c r="Z22" s="96" t="s">
        <v>9</v>
      </c>
      <c r="AA22" s="96" t="s">
        <v>10</v>
      </c>
      <c r="AB22" s="96" t="s">
        <v>11</v>
      </c>
      <c r="AC22" s="96" t="s">
        <v>12</v>
      </c>
      <c r="AD22" s="96" t="s">
        <v>13</v>
      </c>
      <c r="AE22" s="96" t="s">
        <v>7</v>
      </c>
      <c r="AF22" s="96" t="s">
        <v>8</v>
      </c>
      <c r="AG22" s="97" t="s">
        <v>9</v>
      </c>
    </row>
    <row r="23" spans="2:33" ht="15.75" thickBot="1" x14ac:dyDescent="0.3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8"/>
    </row>
    <row r="24" spans="2:33" ht="15.75" thickBot="1" x14ac:dyDescent="0.3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8"/>
    </row>
    <row r="25" spans="2:33" ht="15.75" thickBot="1" x14ac:dyDescent="0.3">
      <c r="B25" s="9" t="s">
        <v>14</v>
      </c>
      <c r="C25" s="40">
        <v>1</v>
      </c>
      <c r="D25" s="40">
        <v>2</v>
      </c>
      <c r="E25" s="40">
        <v>3</v>
      </c>
      <c r="F25" s="40">
        <v>3</v>
      </c>
      <c r="G25" s="40">
        <v>4</v>
      </c>
      <c r="H25" s="40">
        <v>5</v>
      </c>
      <c r="I25" s="40">
        <v>6</v>
      </c>
      <c r="J25" s="40">
        <v>7</v>
      </c>
      <c r="K25" s="40">
        <v>8</v>
      </c>
      <c r="L25" s="40">
        <v>9</v>
      </c>
      <c r="M25" s="40">
        <v>10</v>
      </c>
      <c r="N25" s="40">
        <v>11</v>
      </c>
      <c r="O25" s="40">
        <v>12</v>
      </c>
      <c r="P25" s="40">
        <v>13</v>
      </c>
      <c r="Q25" s="40">
        <v>14</v>
      </c>
      <c r="R25" s="40">
        <v>15</v>
      </c>
      <c r="S25" s="40">
        <v>16</v>
      </c>
      <c r="T25" s="40">
        <v>17</v>
      </c>
      <c r="U25" s="40">
        <v>18</v>
      </c>
      <c r="V25" s="40">
        <v>19</v>
      </c>
      <c r="W25" s="40">
        <v>20</v>
      </c>
      <c r="X25" s="40">
        <v>21</v>
      </c>
      <c r="Y25" s="40">
        <v>22</v>
      </c>
      <c r="Z25" s="40">
        <v>23</v>
      </c>
      <c r="AA25" s="40">
        <v>24</v>
      </c>
      <c r="AB25" s="40">
        <v>25</v>
      </c>
      <c r="AC25" s="40">
        <v>26</v>
      </c>
      <c r="AD25" s="40">
        <v>27</v>
      </c>
      <c r="AE25" s="40">
        <v>28</v>
      </c>
      <c r="AF25" s="40">
        <v>28</v>
      </c>
      <c r="AG25" s="41">
        <v>29</v>
      </c>
    </row>
    <row r="26" spans="2:33" ht="15.75" thickBot="1" x14ac:dyDescent="0.3"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0"/>
    </row>
    <row r="27" spans="2:33" x14ac:dyDescent="0.25">
      <c r="B27" s="10" t="s">
        <v>5</v>
      </c>
      <c r="C27" s="44">
        <v>45658</v>
      </c>
      <c r="D27" s="44">
        <v>45658</v>
      </c>
      <c r="E27" s="44">
        <v>45658</v>
      </c>
      <c r="F27" s="44"/>
      <c r="G27" s="44" t="s">
        <v>31</v>
      </c>
      <c r="H27" s="44" t="s">
        <v>31</v>
      </c>
      <c r="I27" s="44" t="s">
        <v>31</v>
      </c>
      <c r="J27" s="44" t="s">
        <v>31</v>
      </c>
      <c r="K27" s="44" t="s">
        <v>31</v>
      </c>
      <c r="L27" s="44" t="s">
        <v>31</v>
      </c>
      <c r="M27" s="44" t="s">
        <v>31</v>
      </c>
      <c r="N27" s="44" t="s">
        <v>31</v>
      </c>
      <c r="O27" s="44" t="s">
        <v>31</v>
      </c>
      <c r="P27" s="44" t="s">
        <v>31</v>
      </c>
      <c r="Q27" s="44" t="s">
        <v>31</v>
      </c>
      <c r="R27" s="44" t="s">
        <v>31</v>
      </c>
      <c r="S27" s="44" t="s">
        <v>31</v>
      </c>
      <c r="T27" s="44" t="s">
        <v>31</v>
      </c>
      <c r="U27" s="44" t="s">
        <v>31</v>
      </c>
      <c r="V27" s="44" t="s">
        <v>31</v>
      </c>
      <c r="W27" s="44" t="s">
        <v>31</v>
      </c>
      <c r="X27" s="44" t="s">
        <v>31</v>
      </c>
      <c r="Y27" s="44" t="s">
        <v>31</v>
      </c>
      <c r="Z27" s="44" t="s">
        <v>31</v>
      </c>
      <c r="AA27" s="44" t="s">
        <v>31</v>
      </c>
      <c r="AB27" s="44" t="s">
        <v>31</v>
      </c>
      <c r="AC27" s="44" t="s">
        <v>31</v>
      </c>
      <c r="AD27" s="44" t="s">
        <v>31</v>
      </c>
      <c r="AE27" s="44" t="s">
        <v>31</v>
      </c>
      <c r="AF27" s="44"/>
      <c r="AG27" s="45" t="s">
        <v>32</v>
      </c>
    </row>
    <row r="28" spans="2:33" ht="15.75" thickBot="1" x14ac:dyDescent="0.3">
      <c r="B28" s="11" t="s">
        <v>6</v>
      </c>
      <c r="C28" s="46"/>
      <c r="D28" s="46"/>
      <c r="E28" s="46">
        <v>45660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>
        <v>45686</v>
      </c>
      <c r="AF28" s="46"/>
      <c r="AG28" s="47" t="s">
        <v>32</v>
      </c>
    </row>
    <row r="29" spans="2:33" ht="15.75" thickBot="1" x14ac:dyDescent="0.3">
      <c r="B29" s="2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7"/>
    </row>
    <row r="30" spans="2:33" x14ac:dyDescent="0.25">
      <c r="B30" s="12" t="s">
        <v>2</v>
      </c>
      <c r="C30" s="108">
        <v>1</v>
      </c>
      <c r="D30" s="109"/>
      <c r="E30" s="110"/>
      <c r="F30" s="35"/>
      <c r="G30" s="35"/>
      <c r="H30" s="35"/>
      <c r="I30" s="35"/>
      <c r="J30" s="108">
        <v>2</v>
      </c>
      <c r="K30" s="109"/>
      <c r="L30" s="110"/>
      <c r="M30" s="111"/>
      <c r="N30" s="112"/>
      <c r="O30" s="108">
        <v>2</v>
      </c>
      <c r="P30" s="110"/>
      <c r="Q30" s="35"/>
      <c r="R30" s="35"/>
      <c r="S30" s="24">
        <v>3</v>
      </c>
      <c r="T30" s="35"/>
      <c r="U30" s="24">
        <v>4</v>
      </c>
      <c r="V30" s="35"/>
      <c r="W30" s="108">
        <v>5</v>
      </c>
      <c r="X30" s="109"/>
      <c r="Y30" s="109"/>
      <c r="Z30" s="110"/>
      <c r="AA30" s="36"/>
      <c r="AB30" s="108">
        <v>5</v>
      </c>
      <c r="AC30" s="110"/>
      <c r="AD30" s="108">
        <v>6</v>
      </c>
      <c r="AE30" s="110"/>
      <c r="AF30" s="35"/>
      <c r="AG30" s="50"/>
    </row>
    <row r="31" spans="2:33" hidden="1" x14ac:dyDescent="0.25">
      <c r="B31" s="3" t="s">
        <v>3</v>
      </c>
      <c r="C31" s="105">
        <v>3</v>
      </c>
      <c r="D31" s="106"/>
      <c r="E31" s="107"/>
      <c r="F31" s="37"/>
      <c r="G31" s="37"/>
      <c r="H31" s="37"/>
      <c r="I31" s="37"/>
      <c r="J31" s="105">
        <v>7</v>
      </c>
      <c r="K31" s="106"/>
      <c r="L31" s="106"/>
      <c r="M31" s="106"/>
      <c r="N31" s="106"/>
      <c r="O31" s="106"/>
      <c r="P31" s="107"/>
      <c r="Q31" s="37"/>
      <c r="R31" s="37"/>
      <c r="S31" s="25">
        <v>1</v>
      </c>
      <c r="T31" s="37"/>
      <c r="U31" s="25">
        <v>1</v>
      </c>
      <c r="V31" s="37"/>
      <c r="W31" s="105">
        <v>9</v>
      </c>
      <c r="X31" s="106"/>
      <c r="Y31" s="106"/>
      <c r="Z31" s="106"/>
      <c r="AA31" s="106"/>
      <c r="AB31" s="106"/>
      <c r="AC31" s="106"/>
      <c r="AD31" s="106"/>
      <c r="AE31" s="107"/>
      <c r="AF31" s="37"/>
      <c r="AG31" s="51"/>
    </row>
    <row r="32" spans="2:33" hidden="1" x14ac:dyDescent="0.25">
      <c r="B32" s="3" t="s">
        <v>4</v>
      </c>
      <c r="C32" s="58">
        <v>1</v>
      </c>
      <c r="D32" s="58">
        <v>1</v>
      </c>
      <c r="E32" s="58">
        <v>1</v>
      </c>
      <c r="F32" s="37"/>
      <c r="G32" s="37"/>
      <c r="H32" s="37"/>
      <c r="I32" s="37"/>
      <c r="J32" s="58">
        <v>1</v>
      </c>
      <c r="K32" s="58">
        <v>1</v>
      </c>
      <c r="L32" s="58">
        <v>1</v>
      </c>
      <c r="M32" s="58">
        <v>1</v>
      </c>
      <c r="N32" s="58">
        <v>1</v>
      </c>
      <c r="O32" s="58">
        <v>1</v>
      </c>
      <c r="P32" s="58">
        <v>1</v>
      </c>
      <c r="Q32" s="37"/>
      <c r="R32" s="37"/>
      <c r="S32" s="58">
        <v>1</v>
      </c>
      <c r="T32" s="37"/>
      <c r="U32" s="58">
        <v>1</v>
      </c>
      <c r="V32" s="37"/>
      <c r="W32" s="58">
        <v>1</v>
      </c>
      <c r="X32" s="58">
        <v>1</v>
      </c>
      <c r="Y32" s="58">
        <v>1</v>
      </c>
      <c r="Z32" s="58">
        <v>1</v>
      </c>
      <c r="AA32" s="58">
        <v>1</v>
      </c>
      <c r="AB32" s="58">
        <v>1</v>
      </c>
      <c r="AC32" s="58">
        <v>1</v>
      </c>
      <c r="AD32" s="58">
        <v>1</v>
      </c>
      <c r="AE32" s="58">
        <v>1</v>
      </c>
      <c r="AF32" s="37"/>
      <c r="AG32" s="51"/>
    </row>
    <row r="33" spans="2:33" x14ac:dyDescent="0.25">
      <c r="B33" s="3" t="s">
        <v>36</v>
      </c>
      <c r="C33" s="58">
        <v>500</v>
      </c>
      <c r="D33" s="58">
        <v>500</v>
      </c>
      <c r="E33" s="58">
        <v>500</v>
      </c>
      <c r="F33" s="37"/>
      <c r="G33" s="37"/>
      <c r="H33" s="37"/>
      <c r="I33" s="37"/>
      <c r="J33" s="58">
        <v>225</v>
      </c>
      <c r="K33" s="58">
        <v>450</v>
      </c>
      <c r="L33" s="58">
        <v>450</v>
      </c>
      <c r="M33" s="37"/>
      <c r="N33" s="37"/>
      <c r="O33" s="58">
        <v>600</v>
      </c>
      <c r="P33" s="58">
        <v>600</v>
      </c>
      <c r="Q33" s="37"/>
      <c r="R33" s="37"/>
      <c r="S33" s="58">
        <v>600</v>
      </c>
      <c r="T33" s="37"/>
      <c r="U33" s="58">
        <v>600</v>
      </c>
      <c r="V33" s="37"/>
      <c r="W33" s="58">
        <v>600</v>
      </c>
      <c r="X33" s="58">
        <v>420</v>
      </c>
      <c r="Y33" s="58">
        <v>600</v>
      </c>
      <c r="Z33" s="58">
        <v>600</v>
      </c>
      <c r="AA33" s="37"/>
      <c r="AB33" s="58">
        <v>300</v>
      </c>
      <c r="AC33" s="58">
        <v>200</v>
      </c>
      <c r="AD33" s="58">
        <v>250</v>
      </c>
      <c r="AE33" s="58">
        <v>50</v>
      </c>
      <c r="AF33" s="37"/>
      <c r="AG33" s="51"/>
    </row>
    <row r="34" spans="2:33" ht="15.75" thickBot="1" x14ac:dyDescent="0.3">
      <c r="B34" s="13" t="s">
        <v>35</v>
      </c>
      <c r="C34" s="38">
        <f>C33</f>
        <v>500</v>
      </c>
      <c r="D34" s="38">
        <f>C34+D33</f>
        <v>1000</v>
      </c>
      <c r="E34" s="38">
        <f t="shared" ref="E34:AG34" si="0">D34+E33</f>
        <v>1500</v>
      </c>
      <c r="F34" s="39">
        <f t="shared" si="0"/>
        <v>1500</v>
      </c>
      <c r="G34" s="39">
        <f>F34+G33</f>
        <v>1500</v>
      </c>
      <c r="H34" s="39">
        <f t="shared" si="0"/>
        <v>1500</v>
      </c>
      <c r="I34" s="39">
        <f t="shared" si="0"/>
        <v>1500</v>
      </c>
      <c r="J34" s="38">
        <f t="shared" si="0"/>
        <v>1725</v>
      </c>
      <c r="K34" s="38">
        <f t="shared" si="0"/>
        <v>2175</v>
      </c>
      <c r="L34" s="38">
        <f t="shared" si="0"/>
        <v>2625</v>
      </c>
      <c r="M34" s="39">
        <f t="shared" si="0"/>
        <v>2625</v>
      </c>
      <c r="N34" s="39">
        <f t="shared" si="0"/>
        <v>2625</v>
      </c>
      <c r="O34" s="38">
        <f t="shared" si="0"/>
        <v>3225</v>
      </c>
      <c r="P34" s="38">
        <f t="shared" si="0"/>
        <v>3825</v>
      </c>
      <c r="Q34" s="39">
        <f t="shared" si="0"/>
        <v>3825</v>
      </c>
      <c r="R34" s="39">
        <f t="shared" si="0"/>
        <v>3825</v>
      </c>
      <c r="S34" s="38">
        <f t="shared" si="0"/>
        <v>4425</v>
      </c>
      <c r="T34" s="39">
        <f t="shared" si="0"/>
        <v>4425</v>
      </c>
      <c r="U34" s="38">
        <f t="shared" si="0"/>
        <v>5025</v>
      </c>
      <c r="V34" s="39">
        <f t="shared" si="0"/>
        <v>5025</v>
      </c>
      <c r="W34" s="38">
        <f t="shared" si="0"/>
        <v>5625</v>
      </c>
      <c r="X34" s="38">
        <f t="shared" si="0"/>
        <v>6045</v>
      </c>
      <c r="Y34" s="38">
        <f t="shared" si="0"/>
        <v>6645</v>
      </c>
      <c r="Z34" s="38">
        <f t="shared" si="0"/>
        <v>7245</v>
      </c>
      <c r="AA34" s="39">
        <f t="shared" si="0"/>
        <v>7245</v>
      </c>
      <c r="AB34" s="38">
        <f t="shared" si="0"/>
        <v>7545</v>
      </c>
      <c r="AC34" s="38">
        <f t="shared" si="0"/>
        <v>7745</v>
      </c>
      <c r="AD34" s="38">
        <f t="shared" si="0"/>
        <v>7995</v>
      </c>
      <c r="AE34" s="38">
        <f t="shared" si="0"/>
        <v>8045</v>
      </c>
      <c r="AF34" s="39">
        <f t="shared" si="0"/>
        <v>8045</v>
      </c>
      <c r="AG34" s="52">
        <f t="shared" si="0"/>
        <v>8045</v>
      </c>
    </row>
    <row r="35" spans="2:33" ht="15.75" thickBot="1" x14ac:dyDescent="0.3"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1"/>
    </row>
    <row r="36" spans="2:33" x14ac:dyDescent="0.25">
      <c r="B36" s="12" t="s">
        <v>16</v>
      </c>
      <c r="C36" s="35"/>
      <c r="D36" s="35"/>
      <c r="E36" s="35"/>
      <c r="F36" s="35"/>
      <c r="G36" s="24">
        <v>7</v>
      </c>
      <c r="H36" s="111"/>
      <c r="I36" s="112"/>
      <c r="J36" s="24">
        <v>7</v>
      </c>
      <c r="K36" s="35"/>
      <c r="L36" s="35"/>
      <c r="M36" s="35"/>
      <c r="N36" s="24">
        <v>8</v>
      </c>
      <c r="O36" s="111"/>
      <c r="P36" s="112"/>
      <c r="Q36" s="108">
        <v>8</v>
      </c>
      <c r="R36" s="109"/>
      <c r="S36" s="109"/>
      <c r="T36" s="109"/>
      <c r="U36" s="110"/>
      <c r="V36" s="111"/>
      <c r="W36" s="112"/>
      <c r="X36" s="24">
        <v>8</v>
      </c>
      <c r="Y36" s="35"/>
      <c r="Z36" s="35"/>
      <c r="AA36" s="35"/>
      <c r="AB36" s="35"/>
      <c r="AC36" s="35"/>
      <c r="AD36" s="35"/>
      <c r="AE36" s="35"/>
      <c r="AF36" s="35"/>
      <c r="AG36" s="53">
        <v>9</v>
      </c>
    </row>
    <row r="37" spans="2:33" hidden="1" x14ac:dyDescent="0.25">
      <c r="B37" s="3" t="s">
        <v>17</v>
      </c>
      <c r="C37" s="37"/>
      <c r="D37" s="37"/>
      <c r="E37" s="37"/>
      <c r="F37" s="37"/>
      <c r="G37" s="105">
        <v>4</v>
      </c>
      <c r="H37" s="106"/>
      <c r="I37" s="106"/>
      <c r="J37" s="107"/>
      <c r="K37" s="37"/>
      <c r="L37" s="37"/>
      <c r="M37" s="37"/>
      <c r="N37" s="105">
        <v>11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7"/>
      <c r="Y37" s="37"/>
      <c r="Z37" s="37"/>
      <c r="AA37" s="37"/>
      <c r="AB37" s="37"/>
      <c r="AC37" s="37"/>
      <c r="AD37" s="37"/>
      <c r="AE37" s="37"/>
      <c r="AF37" s="37"/>
      <c r="AG37" s="54">
        <v>1</v>
      </c>
    </row>
    <row r="38" spans="2:33" hidden="1" x14ac:dyDescent="0.25">
      <c r="B38" s="3" t="s">
        <v>4</v>
      </c>
      <c r="C38" s="37"/>
      <c r="D38" s="37"/>
      <c r="E38" s="37"/>
      <c r="F38" s="37"/>
      <c r="G38" s="58">
        <v>1</v>
      </c>
      <c r="H38" s="58">
        <v>1</v>
      </c>
      <c r="I38" s="58">
        <v>1</v>
      </c>
      <c r="J38" s="58">
        <v>1</v>
      </c>
      <c r="K38" s="37"/>
      <c r="L38" s="37"/>
      <c r="M38" s="37"/>
      <c r="N38" s="58">
        <v>1</v>
      </c>
      <c r="O38" s="58">
        <v>1</v>
      </c>
      <c r="P38" s="58">
        <v>1</v>
      </c>
      <c r="Q38" s="58">
        <v>1</v>
      </c>
      <c r="R38" s="58">
        <v>1</v>
      </c>
      <c r="S38" s="58">
        <v>1</v>
      </c>
      <c r="T38" s="58">
        <v>1</v>
      </c>
      <c r="U38" s="58">
        <v>1</v>
      </c>
      <c r="V38" s="58">
        <v>1</v>
      </c>
      <c r="W38" s="58">
        <v>1</v>
      </c>
      <c r="X38" s="58">
        <v>1</v>
      </c>
      <c r="Y38" s="37"/>
      <c r="Z38" s="37"/>
      <c r="AA38" s="37"/>
      <c r="AB38" s="37"/>
      <c r="AC38" s="37"/>
      <c r="AD38" s="37"/>
      <c r="AE38" s="37"/>
      <c r="AF38" s="37"/>
      <c r="AG38" s="62">
        <v>1</v>
      </c>
    </row>
    <row r="39" spans="2:33" x14ac:dyDescent="0.25">
      <c r="B39" s="3" t="s">
        <v>37</v>
      </c>
      <c r="C39" s="4"/>
      <c r="D39" s="4"/>
      <c r="E39" s="4"/>
      <c r="F39" s="4"/>
      <c r="G39" s="58">
        <v>400</v>
      </c>
      <c r="H39" s="4"/>
      <c r="I39" s="4"/>
      <c r="J39" s="58">
        <v>225</v>
      </c>
      <c r="K39" s="4"/>
      <c r="L39" s="4"/>
      <c r="M39" s="4"/>
      <c r="N39" s="58"/>
      <c r="O39" s="4"/>
      <c r="P39" s="4"/>
      <c r="Q39" s="58"/>
      <c r="R39" s="58"/>
      <c r="S39" s="58"/>
      <c r="T39" s="58"/>
      <c r="U39" s="58"/>
      <c r="V39" s="4"/>
      <c r="W39" s="4"/>
      <c r="X39" s="58"/>
      <c r="Y39" s="4"/>
      <c r="Z39" s="4"/>
      <c r="AA39" s="4"/>
      <c r="AB39" s="4"/>
      <c r="AC39" s="4"/>
      <c r="AD39" s="4"/>
      <c r="AE39" s="4"/>
      <c r="AF39" s="4"/>
      <c r="AG39" s="62">
        <v>50</v>
      </c>
    </row>
    <row r="40" spans="2:33" x14ac:dyDescent="0.25">
      <c r="B40" s="3" t="s">
        <v>38</v>
      </c>
      <c r="C40" s="4"/>
      <c r="D40" s="4"/>
      <c r="E40" s="4"/>
      <c r="F40" s="4"/>
      <c r="G40" s="58"/>
      <c r="H40" s="4"/>
      <c r="I40" s="4"/>
      <c r="J40" s="58"/>
      <c r="K40" s="4"/>
      <c r="L40" s="4"/>
      <c r="M40" s="4"/>
      <c r="N40" s="58">
        <v>600</v>
      </c>
      <c r="O40" s="4"/>
      <c r="P40" s="4"/>
      <c r="Q40" s="58">
        <v>250</v>
      </c>
      <c r="R40" s="58">
        <v>600</v>
      </c>
      <c r="S40" s="58">
        <v>300</v>
      </c>
      <c r="T40" s="58">
        <v>450</v>
      </c>
      <c r="U40" s="58">
        <v>450</v>
      </c>
      <c r="V40" s="4"/>
      <c r="W40" s="4"/>
      <c r="X40" s="58">
        <v>200</v>
      </c>
      <c r="Y40" s="4"/>
      <c r="Z40" s="4"/>
      <c r="AA40" s="4"/>
      <c r="AB40" s="4"/>
      <c r="AC40" s="4"/>
      <c r="AD40" s="4"/>
      <c r="AE40" s="4"/>
      <c r="AF40" s="4"/>
      <c r="AG40" s="62"/>
    </row>
    <row r="41" spans="2:33" x14ac:dyDescent="0.25">
      <c r="B41" s="3" t="s">
        <v>39</v>
      </c>
      <c r="C41" s="4">
        <f>C39</f>
        <v>0</v>
      </c>
      <c r="D41" s="4">
        <f>C41+D39</f>
        <v>0</v>
      </c>
      <c r="E41" s="4">
        <f t="shared" ref="E41:AG41" si="1">D41+E39</f>
        <v>0</v>
      </c>
      <c r="F41" s="4">
        <f t="shared" si="1"/>
        <v>0</v>
      </c>
      <c r="G41" s="58">
        <f>F41+G39</f>
        <v>400</v>
      </c>
      <c r="H41" s="4">
        <f t="shared" si="1"/>
        <v>400</v>
      </c>
      <c r="I41" s="4">
        <f t="shared" si="1"/>
        <v>400</v>
      </c>
      <c r="J41" s="58">
        <f t="shared" si="1"/>
        <v>625</v>
      </c>
      <c r="K41" s="4">
        <f t="shared" si="1"/>
        <v>625</v>
      </c>
      <c r="L41" s="4">
        <f t="shared" si="1"/>
        <v>625</v>
      </c>
      <c r="M41" s="4">
        <f t="shared" si="1"/>
        <v>625</v>
      </c>
      <c r="N41" s="58">
        <f t="shared" si="1"/>
        <v>625</v>
      </c>
      <c r="O41" s="4">
        <f t="shared" si="1"/>
        <v>625</v>
      </c>
      <c r="P41" s="4">
        <f t="shared" si="1"/>
        <v>625</v>
      </c>
      <c r="Q41" s="58">
        <f t="shared" si="1"/>
        <v>625</v>
      </c>
      <c r="R41" s="58">
        <f t="shared" si="1"/>
        <v>625</v>
      </c>
      <c r="S41" s="58">
        <f t="shared" si="1"/>
        <v>625</v>
      </c>
      <c r="T41" s="58">
        <f t="shared" si="1"/>
        <v>625</v>
      </c>
      <c r="U41" s="58">
        <f t="shared" si="1"/>
        <v>625</v>
      </c>
      <c r="V41" s="4">
        <f t="shared" si="1"/>
        <v>625</v>
      </c>
      <c r="W41" s="4">
        <f t="shared" si="1"/>
        <v>625</v>
      </c>
      <c r="X41" s="58">
        <f t="shared" si="1"/>
        <v>625</v>
      </c>
      <c r="Y41" s="4">
        <f t="shared" si="1"/>
        <v>625</v>
      </c>
      <c r="Z41" s="4">
        <f t="shared" si="1"/>
        <v>625</v>
      </c>
      <c r="AA41" s="4">
        <f t="shared" si="1"/>
        <v>625</v>
      </c>
      <c r="AB41" s="4">
        <f t="shared" si="1"/>
        <v>625</v>
      </c>
      <c r="AC41" s="4">
        <f t="shared" si="1"/>
        <v>625</v>
      </c>
      <c r="AD41" s="4">
        <f t="shared" si="1"/>
        <v>625</v>
      </c>
      <c r="AE41" s="4">
        <f t="shared" si="1"/>
        <v>625</v>
      </c>
      <c r="AF41" s="4">
        <f t="shared" si="1"/>
        <v>625</v>
      </c>
      <c r="AG41" s="62">
        <f t="shared" si="1"/>
        <v>675</v>
      </c>
    </row>
    <row r="42" spans="2:33" ht="15.75" thickBot="1" x14ac:dyDescent="0.3">
      <c r="B42" s="13" t="s">
        <v>40</v>
      </c>
      <c r="C42" s="14">
        <f>C40</f>
        <v>0</v>
      </c>
      <c r="D42" s="14">
        <f>C42+D40</f>
        <v>0</v>
      </c>
      <c r="E42" s="14">
        <f t="shared" ref="E42:AG42" si="2">D42+E40</f>
        <v>0</v>
      </c>
      <c r="F42" s="14">
        <f t="shared" si="2"/>
        <v>0</v>
      </c>
      <c r="G42" s="38">
        <f t="shared" si="2"/>
        <v>0</v>
      </c>
      <c r="H42" s="14">
        <f t="shared" si="2"/>
        <v>0</v>
      </c>
      <c r="I42" s="14">
        <f t="shared" si="2"/>
        <v>0</v>
      </c>
      <c r="J42" s="38">
        <f t="shared" si="2"/>
        <v>0</v>
      </c>
      <c r="K42" s="14">
        <f t="shared" si="2"/>
        <v>0</v>
      </c>
      <c r="L42" s="14">
        <f t="shared" si="2"/>
        <v>0</v>
      </c>
      <c r="M42" s="14">
        <f t="shared" si="2"/>
        <v>0</v>
      </c>
      <c r="N42" s="38">
        <f t="shared" si="2"/>
        <v>600</v>
      </c>
      <c r="O42" s="14">
        <f t="shared" si="2"/>
        <v>600</v>
      </c>
      <c r="P42" s="14">
        <f t="shared" si="2"/>
        <v>600</v>
      </c>
      <c r="Q42" s="38">
        <f t="shared" si="2"/>
        <v>850</v>
      </c>
      <c r="R42" s="38">
        <f t="shared" si="2"/>
        <v>1450</v>
      </c>
      <c r="S42" s="38">
        <f t="shared" si="2"/>
        <v>1750</v>
      </c>
      <c r="T42" s="38">
        <f t="shared" si="2"/>
        <v>2200</v>
      </c>
      <c r="U42" s="38">
        <f t="shared" si="2"/>
        <v>2650</v>
      </c>
      <c r="V42" s="14">
        <f t="shared" si="2"/>
        <v>2650</v>
      </c>
      <c r="W42" s="14">
        <f t="shared" si="2"/>
        <v>2650</v>
      </c>
      <c r="X42" s="38">
        <f t="shared" si="2"/>
        <v>2850</v>
      </c>
      <c r="Y42" s="14">
        <f t="shared" si="2"/>
        <v>2850</v>
      </c>
      <c r="Z42" s="14">
        <f t="shared" si="2"/>
        <v>2850</v>
      </c>
      <c r="AA42" s="14">
        <f t="shared" si="2"/>
        <v>2850</v>
      </c>
      <c r="AB42" s="14">
        <f t="shared" si="2"/>
        <v>2850</v>
      </c>
      <c r="AC42" s="14">
        <f t="shared" si="2"/>
        <v>2850</v>
      </c>
      <c r="AD42" s="14">
        <f t="shared" si="2"/>
        <v>2850</v>
      </c>
      <c r="AE42" s="14">
        <f t="shared" si="2"/>
        <v>2850</v>
      </c>
      <c r="AF42" s="14">
        <f t="shared" si="2"/>
        <v>2850</v>
      </c>
      <c r="AG42" s="55">
        <f t="shared" si="2"/>
        <v>2850</v>
      </c>
    </row>
    <row r="43" spans="2:33" ht="15.75" thickBot="1" x14ac:dyDescent="0.3">
      <c r="B43" s="59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6"/>
    </row>
    <row r="44" spans="2:33" x14ac:dyDescent="0.25">
      <c r="B44" s="12" t="s">
        <v>41</v>
      </c>
      <c r="C44" s="67">
        <f>C42+C41+C34</f>
        <v>500</v>
      </c>
      <c r="D44" s="67">
        <f t="shared" ref="D44:AG44" si="3">D42+D41+D34</f>
        <v>1000</v>
      </c>
      <c r="E44" s="67">
        <f t="shared" si="3"/>
        <v>1500</v>
      </c>
      <c r="F44" s="67">
        <f t="shared" si="3"/>
        <v>1500</v>
      </c>
      <c r="G44" s="67">
        <f t="shared" si="3"/>
        <v>1900</v>
      </c>
      <c r="H44" s="67">
        <f t="shared" si="3"/>
        <v>1900</v>
      </c>
      <c r="I44" s="67">
        <f t="shared" si="3"/>
        <v>1900</v>
      </c>
      <c r="J44" s="67">
        <f t="shared" si="3"/>
        <v>2350</v>
      </c>
      <c r="K44" s="67">
        <f t="shared" si="3"/>
        <v>2800</v>
      </c>
      <c r="L44" s="67">
        <f t="shared" si="3"/>
        <v>3250</v>
      </c>
      <c r="M44" s="67">
        <f t="shared" si="3"/>
        <v>3250</v>
      </c>
      <c r="N44" s="67">
        <f t="shared" si="3"/>
        <v>3850</v>
      </c>
      <c r="O44" s="67">
        <f t="shared" si="3"/>
        <v>4450</v>
      </c>
      <c r="P44" s="67">
        <f t="shared" si="3"/>
        <v>5050</v>
      </c>
      <c r="Q44" s="67">
        <f t="shared" si="3"/>
        <v>5300</v>
      </c>
      <c r="R44" s="67">
        <f t="shared" si="3"/>
        <v>5900</v>
      </c>
      <c r="S44" s="67">
        <f t="shared" si="3"/>
        <v>6800</v>
      </c>
      <c r="T44" s="67">
        <f t="shared" si="3"/>
        <v>7250</v>
      </c>
      <c r="U44" s="67">
        <f t="shared" si="3"/>
        <v>8300</v>
      </c>
      <c r="V44" s="67">
        <f t="shared" si="3"/>
        <v>8300</v>
      </c>
      <c r="W44" s="67">
        <f t="shared" si="3"/>
        <v>8900</v>
      </c>
      <c r="X44" s="67">
        <f t="shared" si="3"/>
        <v>9520</v>
      </c>
      <c r="Y44" s="67">
        <f t="shared" si="3"/>
        <v>10120</v>
      </c>
      <c r="Z44" s="67">
        <f t="shared" si="3"/>
        <v>10720</v>
      </c>
      <c r="AA44" s="67">
        <f t="shared" si="3"/>
        <v>10720</v>
      </c>
      <c r="AB44" s="67">
        <f t="shared" si="3"/>
        <v>11020</v>
      </c>
      <c r="AC44" s="67">
        <f t="shared" si="3"/>
        <v>11220</v>
      </c>
      <c r="AD44" s="67">
        <f t="shared" si="3"/>
        <v>11470</v>
      </c>
      <c r="AE44" s="67">
        <f t="shared" si="3"/>
        <v>11520</v>
      </c>
      <c r="AF44" s="67">
        <f t="shared" si="3"/>
        <v>11520</v>
      </c>
      <c r="AG44" s="68">
        <f t="shared" si="3"/>
        <v>11570</v>
      </c>
    </row>
    <row r="45" spans="2:33" ht="15.75" thickBot="1" x14ac:dyDescent="0.3">
      <c r="B45" s="13" t="s">
        <v>23</v>
      </c>
      <c r="C45" s="63">
        <f t="shared" ref="C45:AG45" si="4">148200/360*C25</f>
        <v>411.66666666666669</v>
      </c>
      <c r="D45" s="63">
        <f t="shared" si="4"/>
        <v>823.33333333333337</v>
      </c>
      <c r="E45" s="63">
        <f t="shared" si="4"/>
        <v>1235</v>
      </c>
      <c r="F45" s="63">
        <f t="shared" si="4"/>
        <v>1235</v>
      </c>
      <c r="G45" s="63">
        <f t="shared" si="4"/>
        <v>1646.6666666666667</v>
      </c>
      <c r="H45" s="63">
        <f t="shared" si="4"/>
        <v>2058.3333333333335</v>
      </c>
      <c r="I45" s="63">
        <f t="shared" si="4"/>
        <v>2470</v>
      </c>
      <c r="J45" s="63">
        <f t="shared" si="4"/>
        <v>2881.666666666667</v>
      </c>
      <c r="K45" s="63">
        <f t="shared" si="4"/>
        <v>3293.3333333333335</v>
      </c>
      <c r="L45" s="63">
        <f t="shared" si="4"/>
        <v>3705</v>
      </c>
      <c r="M45" s="63">
        <f t="shared" si="4"/>
        <v>4116.666666666667</v>
      </c>
      <c r="N45" s="63">
        <f t="shared" si="4"/>
        <v>4528.3333333333339</v>
      </c>
      <c r="O45" s="63">
        <f t="shared" si="4"/>
        <v>4940</v>
      </c>
      <c r="P45" s="63">
        <f t="shared" si="4"/>
        <v>5351.666666666667</v>
      </c>
      <c r="Q45" s="63">
        <f t="shared" si="4"/>
        <v>5763.3333333333339</v>
      </c>
      <c r="R45" s="63">
        <f t="shared" si="4"/>
        <v>6175</v>
      </c>
      <c r="S45" s="63">
        <f t="shared" si="4"/>
        <v>6586.666666666667</v>
      </c>
      <c r="T45" s="63">
        <f t="shared" si="4"/>
        <v>6998.3333333333339</v>
      </c>
      <c r="U45" s="63">
        <f t="shared" si="4"/>
        <v>7410</v>
      </c>
      <c r="V45" s="63">
        <f t="shared" si="4"/>
        <v>7821.666666666667</v>
      </c>
      <c r="W45" s="63">
        <f t="shared" si="4"/>
        <v>8233.3333333333339</v>
      </c>
      <c r="X45" s="63">
        <f t="shared" si="4"/>
        <v>8645</v>
      </c>
      <c r="Y45" s="63">
        <f t="shared" si="4"/>
        <v>9056.6666666666679</v>
      </c>
      <c r="Z45" s="63">
        <f t="shared" si="4"/>
        <v>9468.3333333333339</v>
      </c>
      <c r="AA45" s="63">
        <f t="shared" si="4"/>
        <v>9880</v>
      </c>
      <c r="AB45" s="63">
        <f t="shared" si="4"/>
        <v>10291.666666666668</v>
      </c>
      <c r="AC45" s="63">
        <f t="shared" si="4"/>
        <v>10703.333333333334</v>
      </c>
      <c r="AD45" s="63">
        <f t="shared" si="4"/>
        <v>11115</v>
      </c>
      <c r="AE45" s="63">
        <f t="shared" si="4"/>
        <v>11526.666666666668</v>
      </c>
      <c r="AF45" s="63">
        <f t="shared" si="4"/>
        <v>11526.666666666668</v>
      </c>
      <c r="AG45" s="64">
        <f t="shared" si="4"/>
        <v>11938.333333333334</v>
      </c>
    </row>
    <row r="46" spans="2:33" ht="15.75" thickBot="1" x14ac:dyDescent="0.3">
      <c r="B46" s="26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70"/>
    </row>
    <row r="47" spans="2:33" x14ac:dyDescent="0.25">
      <c r="B47" s="12" t="s">
        <v>42</v>
      </c>
      <c r="C47" s="67">
        <f>IF(C44&gt;C45,C45/C44*C34,C34)</f>
        <v>411.66666666666669</v>
      </c>
      <c r="D47" s="67">
        <f t="shared" ref="D47:AG47" si="5">IF(D44&gt;D45,D45/D44*D34-C48,D34-C48)</f>
        <v>411.66666666666669</v>
      </c>
      <c r="E47" s="67">
        <f t="shared" si="5"/>
        <v>411.66666666666663</v>
      </c>
      <c r="F47" s="67">
        <f t="shared" si="5"/>
        <v>0</v>
      </c>
      <c r="G47" s="67">
        <f>IF(G44&gt;G45,G45/G44*G34-F48,G34-F48)</f>
        <v>65</v>
      </c>
      <c r="H47" s="67">
        <f t="shared" si="5"/>
        <v>200</v>
      </c>
      <c r="I47" s="67">
        <f t="shared" si="5"/>
        <v>0</v>
      </c>
      <c r="J47" s="67">
        <f t="shared" si="5"/>
        <v>225</v>
      </c>
      <c r="K47" s="67">
        <f t="shared" si="5"/>
        <v>450</v>
      </c>
      <c r="L47" s="67">
        <f t="shared" si="5"/>
        <v>450</v>
      </c>
      <c r="M47" s="67">
        <f t="shared" si="5"/>
        <v>0</v>
      </c>
      <c r="N47" s="67">
        <f t="shared" si="5"/>
        <v>0</v>
      </c>
      <c r="O47" s="67">
        <f t="shared" si="5"/>
        <v>600</v>
      </c>
      <c r="P47" s="67">
        <f t="shared" si="5"/>
        <v>600</v>
      </c>
      <c r="Q47" s="67">
        <f t="shared" si="5"/>
        <v>0</v>
      </c>
      <c r="R47" s="67">
        <f t="shared" si="5"/>
        <v>0</v>
      </c>
      <c r="S47" s="67">
        <f t="shared" si="5"/>
        <v>461.17647058823513</v>
      </c>
      <c r="T47" s="67">
        <f t="shared" si="5"/>
        <v>-14.779918864096544</v>
      </c>
      <c r="U47" s="67">
        <f t="shared" si="5"/>
        <v>214.77814707104244</v>
      </c>
      <c r="V47" s="67">
        <f t="shared" si="5"/>
        <v>249.23192771084359</v>
      </c>
      <c r="W47" s="67">
        <f t="shared" si="5"/>
        <v>468.24505888723434</v>
      </c>
      <c r="X47" s="67">
        <f>IF(X44&gt;X45,X45/X44*X34-W48,X34-W48)</f>
        <v>285.74169695968249</v>
      </c>
      <c r="Y47" s="67">
        <f t="shared" si="5"/>
        <v>457.40009590792852</v>
      </c>
      <c r="Z47" s="67">
        <f t="shared" si="5"/>
        <v>452.28068218689168</v>
      </c>
      <c r="AA47" s="67">
        <f t="shared" si="5"/>
        <v>278.22061567164201</v>
      </c>
      <c r="AB47" s="67">
        <f t="shared" si="5"/>
        <v>369.04143077714889</v>
      </c>
      <c r="AC47" s="67">
        <f t="shared" si="5"/>
        <v>342.0164371913861</v>
      </c>
      <c r="AD47" s="67">
        <f t="shared" si="5"/>
        <v>359.19966628695238</v>
      </c>
      <c r="AE47" s="67">
        <f t="shared" si="5"/>
        <v>297.44768962510898</v>
      </c>
      <c r="AF47" s="67">
        <f t="shared" si="5"/>
        <v>0</v>
      </c>
      <c r="AG47" s="68">
        <f t="shared" si="5"/>
        <v>0</v>
      </c>
    </row>
    <row r="48" spans="2:33" ht="15.75" thickBot="1" x14ac:dyDescent="0.3">
      <c r="B48" s="13" t="s">
        <v>43</v>
      </c>
      <c r="C48" s="63">
        <f>C47</f>
        <v>411.66666666666669</v>
      </c>
      <c r="D48" s="63">
        <f>D47+C48</f>
        <v>823.33333333333337</v>
      </c>
      <c r="E48" s="63">
        <f t="shared" ref="E48:AG48" si="6">E47+D48</f>
        <v>1235</v>
      </c>
      <c r="F48" s="63">
        <f t="shared" si="6"/>
        <v>1235</v>
      </c>
      <c r="G48" s="63">
        <f t="shared" si="6"/>
        <v>1300</v>
      </c>
      <c r="H48" s="63">
        <f t="shared" si="6"/>
        <v>1500</v>
      </c>
      <c r="I48" s="63">
        <f t="shared" si="6"/>
        <v>1500</v>
      </c>
      <c r="J48" s="63">
        <f t="shared" si="6"/>
        <v>1725</v>
      </c>
      <c r="K48" s="63">
        <f t="shared" si="6"/>
        <v>2175</v>
      </c>
      <c r="L48" s="63">
        <f t="shared" si="6"/>
        <v>2625</v>
      </c>
      <c r="M48" s="63">
        <f t="shared" si="6"/>
        <v>2625</v>
      </c>
      <c r="N48" s="63">
        <f t="shared" si="6"/>
        <v>2625</v>
      </c>
      <c r="O48" s="63">
        <f t="shared" si="6"/>
        <v>3225</v>
      </c>
      <c r="P48" s="63">
        <f t="shared" si="6"/>
        <v>3825</v>
      </c>
      <c r="Q48" s="63">
        <f t="shared" si="6"/>
        <v>3825</v>
      </c>
      <c r="R48" s="63">
        <f t="shared" si="6"/>
        <v>3825</v>
      </c>
      <c r="S48" s="63">
        <f t="shared" si="6"/>
        <v>4286.1764705882351</v>
      </c>
      <c r="T48" s="63">
        <f t="shared" si="6"/>
        <v>4271.3965517241386</v>
      </c>
      <c r="U48" s="63">
        <f t="shared" si="6"/>
        <v>4486.174698795181</v>
      </c>
      <c r="V48" s="63">
        <f t="shared" si="6"/>
        <v>4735.4066265060246</v>
      </c>
      <c r="W48" s="63">
        <f t="shared" si="6"/>
        <v>5203.651685393259</v>
      </c>
      <c r="X48" s="63">
        <f t="shared" si="6"/>
        <v>5489.3933823529414</v>
      </c>
      <c r="Y48" s="63">
        <f t="shared" si="6"/>
        <v>5946.79347826087</v>
      </c>
      <c r="Z48" s="63">
        <f t="shared" si="6"/>
        <v>6399.0741604477616</v>
      </c>
      <c r="AA48" s="63">
        <f t="shared" si="6"/>
        <v>6677.2947761194037</v>
      </c>
      <c r="AB48" s="63">
        <f t="shared" si="6"/>
        <v>7046.3362068965525</v>
      </c>
      <c r="AC48" s="63">
        <f t="shared" si="6"/>
        <v>7388.3526440879386</v>
      </c>
      <c r="AD48" s="63">
        <f t="shared" si="6"/>
        <v>7747.552310374891</v>
      </c>
      <c r="AE48" s="63">
        <f t="shared" si="6"/>
        <v>8045</v>
      </c>
      <c r="AF48" s="63">
        <f t="shared" si="6"/>
        <v>8045</v>
      </c>
      <c r="AG48" s="64">
        <f t="shared" si="6"/>
        <v>8045</v>
      </c>
    </row>
    <row r="49" spans="2:33" ht="15.75" thickBot="1" x14ac:dyDescent="0.3">
      <c r="B49" s="26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70"/>
    </row>
    <row r="50" spans="2:33" x14ac:dyDescent="0.25">
      <c r="B50" s="12" t="s">
        <v>44</v>
      </c>
      <c r="C50" s="67">
        <f>IF(C44&gt;C45,C45/C44*C41,C41)</f>
        <v>0</v>
      </c>
      <c r="D50" s="67">
        <f>IF(D44&gt;D45,D45/D44*D41-C51,D41-C51)</f>
        <v>0</v>
      </c>
      <c r="E50" s="67">
        <f t="shared" ref="E50:AG50" si="7">IF(E44&gt;E45,E45/E44*E41-D51,E41-D51)</f>
        <v>0</v>
      </c>
      <c r="F50" s="67">
        <f t="shared" si="7"/>
        <v>0</v>
      </c>
      <c r="G50" s="67">
        <f t="shared" si="7"/>
        <v>346.66666666666669</v>
      </c>
      <c r="H50" s="67">
        <f t="shared" si="7"/>
        <v>53.333333333333314</v>
      </c>
      <c r="I50" s="67">
        <f t="shared" si="7"/>
        <v>0</v>
      </c>
      <c r="J50" s="67">
        <f t="shared" si="7"/>
        <v>225</v>
      </c>
      <c r="K50" s="67">
        <f t="shared" si="7"/>
        <v>0</v>
      </c>
      <c r="L50" s="67">
        <f t="shared" si="7"/>
        <v>0</v>
      </c>
      <c r="M50" s="67">
        <f t="shared" si="7"/>
        <v>0</v>
      </c>
      <c r="N50" s="67">
        <f t="shared" si="7"/>
        <v>0</v>
      </c>
      <c r="O50" s="67">
        <f t="shared" si="7"/>
        <v>0</v>
      </c>
      <c r="P50" s="67">
        <f t="shared" si="7"/>
        <v>0</v>
      </c>
      <c r="Q50" s="67">
        <f t="shared" si="7"/>
        <v>0</v>
      </c>
      <c r="R50" s="67">
        <f t="shared" si="7"/>
        <v>0</v>
      </c>
      <c r="S50" s="67">
        <f t="shared" si="7"/>
        <v>-19.607843137254918</v>
      </c>
      <c r="T50" s="67">
        <f t="shared" si="7"/>
        <v>-2.0875591615956637</v>
      </c>
      <c r="U50" s="67">
        <f t="shared" si="7"/>
        <v>-45.322669990306053</v>
      </c>
      <c r="V50" s="67">
        <f t="shared" si="7"/>
        <v>30.998995983935743</v>
      </c>
      <c r="W50" s="67">
        <f t="shared" si="7"/>
        <v>-10.797403095528125</v>
      </c>
      <c r="X50" s="67">
        <f t="shared" si="7"/>
        <v>-10.628373540427447</v>
      </c>
      <c r="Y50" s="67">
        <f t="shared" si="7"/>
        <v>-8.2254369138959191</v>
      </c>
      <c r="Z50" s="67">
        <f t="shared" si="7"/>
        <v>-7.3046790504001819</v>
      </c>
      <c r="AA50" s="67">
        <f t="shared" si="7"/>
        <v>24.001088308457724</v>
      </c>
      <c r="AB50" s="67">
        <f t="shared" si="7"/>
        <v>7.6664093326470493</v>
      </c>
      <c r="AC50" s="67">
        <f t="shared" si="7"/>
        <v>12.527019689798635</v>
      </c>
      <c r="AD50" s="67">
        <f t="shared" si="7"/>
        <v>9.4365108596606433</v>
      </c>
      <c r="AE50" s="67">
        <f t="shared" si="7"/>
        <v>19.343940714908513</v>
      </c>
      <c r="AF50" s="67">
        <f t="shared" si="7"/>
        <v>0</v>
      </c>
      <c r="AG50" s="68">
        <f t="shared" si="7"/>
        <v>50</v>
      </c>
    </row>
    <row r="51" spans="2:33" ht="15.75" thickBot="1" x14ac:dyDescent="0.3">
      <c r="B51" s="13" t="s">
        <v>45</v>
      </c>
      <c r="C51" s="63">
        <f>C50</f>
        <v>0</v>
      </c>
      <c r="D51" s="63">
        <f>D50+C51</f>
        <v>0</v>
      </c>
      <c r="E51" s="63">
        <f t="shared" ref="E51:AG51" si="8">E50+D51</f>
        <v>0</v>
      </c>
      <c r="F51" s="63">
        <f t="shared" si="8"/>
        <v>0</v>
      </c>
      <c r="G51" s="63">
        <f t="shared" si="8"/>
        <v>346.66666666666669</v>
      </c>
      <c r="H51" s="63">
        <f t="shared" si="8"/>
        <v>400</v>
      </c>
      <c r="I51" s="63">
        <f t="shared" si="8"/>
        <v>400</v>
      </c>
      <c r="J51" s="63">
        <f t="shared" si="8"/>
        <v>625</v>
      </c>
      <c r="K51" s="63">
        <f t="shared" si="8"/>
        <v>625</v>
      </c>
      <c r="L51" s="63">
        <f t="shared" si="8"/>
        <v>625</v>
      </c>
      <c r="M51" s="63">
        <f t="shared" si="8"/>
        <v>625</v>
      </c>
      <c r="N51" s="63">
        <f t="shared" si="8"/>
        <v>625</v>
      </c>
      <c r="O51" s="63">
        <f t="shared" si="8"/>
        <v>625</v>
      </c>
      <c r="P51" s="63">
        <f t="shared" si="8"/>
        <v>625</v>
      </c>
      <c r="Q51" s="63">
        <f t="shared" si="8"/>
        <v>625</v>
      </c>
      <c r="R51" s="63">
        <f t="shared" si="8"/>
        <v>625</v>
      </c>
      <c r="S51" s="63">
        <f t="shared" si="8"/>
        <v>605.39215686274508</v>
      </c>
      <c r="T51" s="63">
        <f t="shared" si="8"/>
        <v>603.30459770114942</v>
      </c>
      <c r="U51" s="63">
        <f t="shared" si="8"/>
        <v>557.98192771084337</v>
      </c>
      <c r="V51" s="63">
        <f t="shared" si="8"/>
        <v>588.98092369477911</v>
      </c>
      <c r="W51" s="63">
        <f t="shared" si="8"/>
        <v>578.18352059925098</v>
      </c>
      <c r="X51" s="63">
        <f t="shared" si="8"/>
        <v>567.55514705882354</v>
      </c>
      <c r="Y51" s="63">
        <f t="shared" si="8"/>
        <v>559.32971014492762</v>
      </c>
      <c r="Z51" s="63">
        <f t="shared" si="8"/>
        <v>552.02503109452744</v>
      </c>
      <c r="AA51" s="63">
        <f t="shared" si="8"/>
        <v>576.02611940298516</v>
      </c>
      <c r="AB51" s="63">
        <f t="shared" si="8"/>
        <v>583.69252873563221</v>
      </c>
      <c r="AC51" s="63">
        <f t="shared" si="8"/>
        <v>596.21954842543084</v>
      </c>
      <c r="AD51" s="63">
        <f t="shared" si="8"/>
        <v>605.65605928509149</v>
      </c>
      <c r="AE51" s="63">
        <f t="shared" si="8"/>
        <v>625</v>
      </c>
      <c r="AF51" s="63">
        <f t="shared" si="8"/>
        <v>625</v>
      </c>
      <c r="AG51" s="64">
        <f t="shared" si="8"/>
        <v>675</v>
      </c>
    </row>
    <row r="52" spans="2:33" ht="15.75" thickBot="1" x14ac:dyDescent="0.3">
      <c r="B52" s="26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70"/>
    </row>
    <row r="53" spans="2:33" x14ac:dyDescent="0.25">
      <c r="B53" s="12" t="s">
        <v>46</v>
      </c>
      <c r="C53" s="67">
        <f>IF(C44&gt;C45,C45/C44*C42,C42)</f>
        <v>0</v>
      </c>
      <c r="D53" s="67">
        <f>IF(D44&gt;D45,D45/D44*D42-C54,D42-C54)</f>
        <v>0</v>
      </c>
      <c r="E53" s="67">
        <f t="shared" ref="E53:AG53" si="9">IF(E44&gt;E45,E45/E44*E42-D54,E42-D54)</f>
        <v>0</v>
      </c>
      <c r="F53" s="67">
        <f t="shared" si="9"/>
        <v>0</v>
      </c>
      <c r="G53" s="67">
        <f t="shared" si="9"/>
        <v>0</v>
      </c>
      <c r="H53" s="67">
        <f t="shared" si="9"/>
        <v>0</v>
      </c>
      <c r="I53" s="67">
        <f t="shared" si="9"/>
        <v>0</v>
      </c>
      <c r="J53" s="67">
        <f t="shared" si="9"/>
        <v>0</v>
      </c>
      <c r="K53" s="67">
        <f t="shared" si="9"/>
        <v>0</v>
      </c>
      <c r="L53" s="67">
        <f t="shared" si="9"/>
        <v>0</v>
      </c>
      <c r="M53" s="67">
        <f t="shared" si="9"/>
        <v>0</v>
      </c>
      <c r="N53" s="67">
        <f t="shared" si="9"/>
        <v>600</v>
      </c>
      <c r="O53" s="67">
        <f t="shared" si="9"/>
        <v>0</v>
      </c>
      <c r="P53" s="67">
        <f t="shared" si="9"/>
        <v>0</v>
      </c>
      <c r="Q53" s="67">
        <f t="shared" si="9"/>
        <v>250</v>
      </c>
      <c r="R53" s="67">
        <f t="shared" si="9"/>
        <v>600</v>
      </c>
      <c r="S53" s="67">
        <f t="shared" si="9"/>
        <v>245.09803921568619</v>
      </c>
      <c r="T53" s="67">
        <f t="shared" si="9"/>
        <v>428.53414469235986</v>
      </c>
      <c r="U53" s="67">
        <f t="shared" si="9"/>
        <v>242.21118958592979</v>
      </c>
      <c r="V53" s="67">
        <f t="shared" si="9"/>
        <v>131.43574297188752</v>
      </c>
      <c r="W53" s="67">
        <f t="shared" si="9"/>
        <v>-45.780989125039468</v>
      </c>
      <c r="X53" s="67">
        <f t="shared" si="9"/>
        <v>136.55334324741125</v>
      </c>
      <c r="Y53" s="67">
        <f t="shared" si="9"/>
        <v>-37.507992327365173</v>
      </c>
      <c r="Z53" s="67">
        <f t="shared" si="9"/>
        <v>-33.309336469825212</v>
      </c>
      <c r="AA53" s="67">
        <f t="shared" si="9"/>
        <v>109.44496268656712</v>
      </c>
      <c r="AB53" s="67">
        <f t="shared" si="9"/>
        <v>34.958826556871372</v>
      </c>
      <c r="AC53" s="67">
        <f t="shared" si="9"/>
        <v>57.123209785481322</v>
      </c>
      <c r="AD53" s="67">
        <f t="shared" si="9"/>
        <v>43.030489520052924</v>
      </c>
      <c r="AE53" s="67">
        <f t="shared" si="9"/>
        <v>88.208369659982509</v>
      </c>
      <c r="AF53" s="67">
        <f t="shared" si="9"/>
        <v>0</v>
      </c>
      <c r="AG53" s="68">
        <f t="shared" si="9"/>
        <v>0</v>
      </c>
    </row>
    <row r="54" spans="2:33" ht="15.75" thickBot="1" x14ac:dyDescent="0.3">
      <c r="B54" s="13" t="s">
        <v>47</v>
      </c>
      <c r="C54" s="63">
        <f>C53</f>
        <v>0</v>
      </c>
      <c r="D54" s="63">
        <f>D53+C54</f>
        <v>0</v>
      </c>
      <c r="E54" s="63">
        <f t="shared" ref="E54" si="10">E53+D54</f>
        <v>0</v>
      </c>
      <c r="F54" s="63">
        <f t="shared" ref="F54" si="11">F53+E54</f>
        <v>0</v>
      </c>
      <c r="G54" s="63">
        <f t="shared" ref="G54" si="12">G53+F54</f>
        <v>0</v>
      </c>
      <c r="H54" s="63">
        <f t="shared" ref="H54" si="13">H53+G54</f>
        <v>0</v>
      </c>
      <c r="I54" s="63">
        <f t="shared" ref="I54" si="14">I53+H54</f>
        <v>0</v>
      </c>
      <c r="J54" s="63">
        <f t="shared" ref="J54" si="15">J53+I54</f>
        <v>0</v>
      </c>
      <c r="K54" s="63">
        <f t="shared" ref="K54" si="16">K53+J54</f>
        <v>0</v>
      </c>
      <c r="L54" s="63">
        <f t="shared" ref="L54" si="17">L53+K54</f>
        <v>0</v>
      </c>
      <c r="M54" s="63">
        <f t="shared" ref="M54" si="18">M53+L54</f>
        <v>0</v>
      </c>
      <c r="N54" s="63">
        <f t="shared" ref="N54" si="19">N53+M54</f>
        <v>600</v>
      </c>
      <c r="O54" s="63">
        <f t="shared" ref="O54" si="20">O53+N54</f>
        <v>600</v>
      </c>
      <c r="P54" s="63">
        <f t="shared" ref="P54" si="21">P53+O54</f>
        <v>600</v>
      </c>
      <c r="Q54" s="63">
        <f t="shared" ref="Q54" si="22">Q53+P54</f>
        <v>850</v>
      </c>
      <c r="R54" s="63">
        <f t="shared" ref="R54" si="23">R53+Q54</f>
        <v>1450</v>
      </c>
      <c r="S54" s="63">
        <f t="shared" ref="S54" si="24">S53+R54</f>
        <v>1695.0980392156862</v>
      </c>
      <c r="T54" s="63">
        <f t="shared" ref="T54" si="25">T53+S54</f>
        <v>2123.632183908046</v>
      </c>
      <c r="U54" s="63">
        <f t="shared" ref="U54" si="26">U53+T54</f>
        <v>2365.8433734939758</v>
      </c>
      <c r="V54" s="63">
        <f t="shared" ref="V54" si="27">V53+U54</f>
        <v>2497.2791164658634</v>
      </c>
      <c r="W54" s="63">
        <f t="shared" ref="W54" si="28">W53+V54</f>
        <v>2451.4981273408239</v>
      </c>
      <c r="X54" s="63">
        <f t="shared" ref="X54" si="29">X53+W54</f>
        <v>2588.0514705882351</v>
      </c>
      <c r="Y54" s="63">
        <f t="shared" ref="Y54" si="30">Y53+X54</f>
        <v>2550.54347826087</v>
      </c>
      <c r="Z54" s="63">
        <f t="shared" ref="Z54" si="31">Z53+Y54</f>
        <v>2517.2341417910447</v>
      </c>
      <c r="AA54" s="63">
        <f t="shared" ref="AA54" si="32">AA53+Z54</f>
        <v>2626.6791044776119</v>
      </c>
      <c r="AB54" s="63">
        <f t="shared" ref="AB54" si="33">AB53+AA54</f>
        <v>2661.6379310344832</v>
      </c>
      <c r="AC54" s="63">
        <f t="shared" ref="AC54" si="34">AC53+AB54</f>
        <v>2718.7611408199646</v>
      </c>
      <c r="AD54" s="63">
        <f t="shared" ref="AD54" si="35">AD53+AC54</f>
        <v>2761.7916303400175</v>
      </c>
      <c r="AE54" s="63">
        <f t="shared" ref="AE54" si="36">AE53+AD54</f>
        <v>2850</v>
      </c>
      <c r="AF54" s="63">
        <f t="shared" ref="AF54" si="37">AF53+AE54</f>
        <v>2850</v>
      </c>
      <c r="AG54" s="64">
        <f t="shared" ref="AG54" si="38">AG53+AF54</f>
        <v>2850</v>
      </c>
    </row>
    <row r="55" spans="2:33" x14ac:dyDescent="0.25"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8"/>
    </row>
  </sheetData>
  <mergeCells count="27">
    <mergeCell ref="B2:AG2"/>
    <mergeCell ref="C12:E12"/>
    <mergeCell ref="J12:L12"/>
    <mergeCell ref="O12:P12"/>
    <mergeCell ref="W12:Z12"/>
    <mergeCell ref="AB12:AC12"/>
    <mergeCell ref="AD12:AE12"/>
    <mergeCell ref="C13:E13"/>
    <mergeCell ref="J13:P13"/>
    <mergeCell ref="W13:AE13"/>
    <mergeCell ref="B20:AG20"/>
    <mergeCell ref="C30:E30"/>
    <mergeCell ref="J30:L30"/>
    <mergeCell ref="M30:N30"/>
    <mergeCell ref="O30:P30"/>
    <mergeCell ref="W30:Z30"/>
    <mergeCell ref="AB30:AC30"/>
    <mergeCell ref="G37:J37"/>
    <mergeCell ref="N37:X37"/>
    <mergeCell ref="AD30:AE30"/>
    <mergeCell ref="C31:E31"/>
    <mergeCell ref="J31:P31"/>
    <mergeCell ref="W31:AE31"/>
    <mergeCell ref="H36:I36"/>
    <mergeCell ref="O36:P36"/>
    <mergeCell ref="Q36:U36"/>
    <mergeCell ref="V36:W36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5435-98F3-4097-8DE9-A18E8F931D10}">
  <dimension ref="B2:H21"/>
  <sheetViews>
    <sheetView workbookViewId="0">
      <selection activeCell="D26" sqref="D26"/>
    </sheetView>
  </sheetViews>
  <sheetFormatPr baseColWidth="10" defaultRowHeight="15" x14ac:dyDescent="0.25"/>
  <cols>
    <col min="2" max="2" width="17" customWidth="1"/>
    <col min="3" max="3" width="11.5703125" style="72"/>
    <col min="4" max="4" width="14.5703125" customWidth="1"/>
    <col min="5" max="5" width="27.85546875" style="71" customWidth="1"/>
    <col min="7" max="7" width="18" customWidth="1"/>
    <col min="8" max="8" width="18.28515625" style="71" bestFit="1" customWidth="1"/>
  </cols>
  <sheetData>
    <row r="2" spans="2:8" ht="1.9" customHeight="1" thickBot="1" x14ac:dyDescent="0.3"/>
    <row r="3" spans="2:8" s="1" customFormat="1" ht="15.75" thickBot="1" x14ac:dyDescent="0.3">
      <c r="B3" s="127" t="s">
        <v>56</v>
      </c>
      <c r="C3" s="128"/>
      <c r="D3" s="128"/>
      <c r="E3" s="128"/>
      <c r="F3" s="128"/>
      <c r="G3" s="128"/>
      <c r="H3" s="129"/>
    </row>
    <row r="4" spans="2:8" s="1" customFormat="1" x14ac:dyDescent="0.25">
      <c r="B4" s="95" t="s">
        <v>48</v>
      </c>
      <c r="C4" s="79" t="s">
        <v>49</v>
      </c>
      <c r="D4" s="79" t="s">
        <v>50</v>
      </c>
      <c r="E4" s="88" t="s">
        <v>70</v>
      </c>
      <c r="F4" s="95" t="s">
        <v>51</v>
      </c>
      <c r="G4" s="79" t="s">
        <v>52</v>
      </c>
      <c r="H4" s="88" t="s">
        <v>71</v>
      </c>
    </row>
    <row r="5" spans="2:8" x14ac:dyDescent="0.25">
      <c r="B5" s="85" t="s">
        <v>28</v>
      </c>
      <c r="C5" s="80" t="s">
        <v>53</v>
      </c>
      <c r="D5" s="80">
        <v>71120</v>
      </c>
      <c r="E5" s="89">
        <f>'Beispiel Berechnung UVG-Basis'!E46</f>
        <v>1235</v>
      </c>
      <c r="F5" s="85" t="s">
        <v>68</v>
      </c>
      <c r="G5" s="80" t="s">
        <v>28</v>
      </c>
      <c r="H5" s="73">
        <f>E5</f>
        <v>1235</v>
      </c>
    </row>
    <row r="6" spans="2:8" x14ac:dyDescent="0.25">
      <c r="B6" s="85" t="s">
        <v>29</v>
      </c>
      <c r="C6" s="80" t="s">
        <v>54</v>
      </c>
      <c r="D6" s="80">
        <v>71120</v>
      </c>
      <c r="E6" s="89">
        <f>'Beispiel Berechnung UVG-Basis'!P46-'Beispiel Berechnung UVG-Basis'!E46</f>
        <v>2590</v>
      </c>
      <c r="F6" s="85" t="s">
        <v>68</v>
      </c>
      <c r="G6" s="80" t="s">
        <v>29</v>
      </c>
      <c r="H6" s="73">
        <f t="shared" ref="H6:H8" si="0">E6</f>
        <v>2590</v>
      </c>
    </row>
    <row r="7" spans="2:8" x14ac:dyDescent="0.25">
      <c r="B7" s="85" t="s">
        <v>57</v>
      </c>
      <c r="C7" s="80" t="s">
        <v>55</v>
      </c>
      <c r="D7" s="80">
        <v>71120</v>
      </c>
      <c r="E7" s="89">
        <f>'Beispiel Berechnung UVG-Basis'!S46-'Beispiel Berechnung UVG-Basis'!R46</f>
        <v>461.17647058823513</v>
      </c>
      <c r="F7" s="85" t="s">
        <v>68</v>
      </c>
      <c r="G7" s="80" t="s">
        <v>57</v>
      </c>
      <c r="H7" s="73">
        <f t="shared" si="0"/>
        <v>461.17647058823513</v>
      </c>
    </row>
    <row r="8" spans="2:8" x14ac:dyDescent="0.25">
      <c r="B8" s="85" t="s">
        <v>58</v>
      </c>
      <c r="C8" s="80" t="s">
        <v>59</v>
      </c>
      <c r="D8" s="80">
        <v>71120</v>
      </c>
      <c r="E8" s="89">
        <f>'Beispiel Berechnung UVG-Basis'!U46-'Beispiel Berechnung UVG-Basis'!S46</f>
        <v>199.9982282069459</v>
      </c>
      <c r="F8" s="85" t="s">
        <v>68</v>
      </c>
      <c r="G8" s="80" t="s">
        <v>58</v>
      </c>
      <c r="H8" s="73">
        <f t="shared" si="0"/>
        <v>199.9982282069459</v>
      </c>
    </row>
    <row r="9" spans="2:8" x14ac:dyDescent="0.25">
      <c r="B9" s="85" t="s">
        <v>60</v>
      </c>
      <c r="C9" s="80" t="s">
        <v>61</v>
      </c>
      <c r="D9" s="80">
        <v>71120</v>
      </c>
      <c r="E9" s="89">
        <f>'Beispiel Berechnung UVG-Basis'!AC46-'Beispiel Berechnung UVG-Basis'!U46</f>
        <v>2902.1779452927576</v>
      </c>
      <c r="F9" s="121" t="s">
        <v>68</v>
      </c>
      <c r="G9" s="123" t="s">
        <v>30</v>
      </c>
      <c r="H9" s="125">
        <f>E9+E10</f>
        <v>3558.825301204819</v>
      </c>
    </row>
    <row r="10" spans="2:8" ht="15.75" thickBot="1" x14ac:dyDescent="0.3">
      <c r="B10" s="86" t="s">
        <v>62</v>
      </c>
      <c r="C10" s="81" t="s">
        <v>63</v>
      </c>
      <c r="D10" s="81">
        <v>71120</v>
      </c>
      <c r="E10" s="90">
        <f>'Beispiel Berechnung UVG-Basis'!AE46-'Beispiel Berechnung UVG-Basis'!AC46</f>
        <v>656.64735591206136</v>
      </c>
      <c r="F10" s="122"/>
      <c r="G10" s="124"/>
      <c r="H10" s="126"/>
    </row>
    <row r="11" spans="2:8" x14ac:dyDescent="0.25">
      <c r="B11" s="84" t="s">
        <v>33</v>
      </c>
      <c r="C11" s="82" t="s">
        <v>64</v>
      </c>
      <c r="D11" s="82">
        <v>13230</v>
      </c>
      <c r="E11" s="91">
        <f>'Beispiel Berechnung UVG-Basis'!J49</f>
        <v>625</v>
      </c>
      <c r="F11" s="84" t="s">
        <v>69</v>
      </c>
      <c r="G11" s="82" t="s">
        <v>33</v>
      </c>
      <c r="H11" s="75">
        <f t="shared" ref="H11:H13" si="1">E11</f>
        <v>625</v>
      </c>
    </row>
    <row r="12" spans="2:8" x14ac:dyDescent="0.25">
      <c r="B12" s="85" t="s">
        <v>34</v>
      </c>
      <c r="C12" s="80" t="s">
        <v>65</v>
      </c>
      <c r="D12" s="80">
        <v>24331</v>
      </c>
      <c r="E12" s="89">
        <f>'Beispiel Berechnung UVG-Basis'!X49-'Beispiel Berechnung UVG-Basis'!M49</f>
        <v>2530.606617647059</v>
      </c>
      <c r="F12" s="85" t="s">
        <v>69</v>
      </c>
      <c r="G12" s="80" t="s">
        <v>34</v>
      </c>
      <c r="H12" s="73">
        <f t="shared" si="1"/>
        <v>2530.606617647059</v>
      </c>
    </row>
    <row r="13" spans="2:8" ht="15.75" thickBot="1" x14ac:dyDescent="0.3">
      <c r="B13" s="86" t="s">
        <v>66</v>
      </c>
      <c r="C13" s="81" t="s">
        <v>67</v>
      </c>
      <c r="D13" s="81">
        <v>13230</v>
      </c>
      <c r="E13" s="90">
        <f>'Beispiel Berechnung UVG-Basis'!AG49-'Beispiel Berechnung UVG-Basis'!X49</f>
        <v>369.39338235294099</v>
      </c>
      <c r="F13" s="86" t="s">
        <v>69</v>
      </c>
      <c r="G13" s="81" t="s">
        <v>66</v>
      </c>
      <c r="H13" s="74">
        <f t="shared" si="1"/>
        <v>369.39338235294099</v>
      </c>
    </row>
    <row r="14" spans="2:8" ht="15.75" thickBot="1" x14ac:dyDescent="0.3">
      <c r="B14" s="87" t="s">
        <v>72</v>
      </c>
      <c r="C14" s="83"/>
      <c r="D14" s="77"/>
      <c r="E14" s="92">
        <f>SUM(E5:E13)</f>
        <v>11570</v>
      </c>
      <c r="F14" s="76"/>
      <c r="G14" s="77"/>
      <c r="H14" s="78">
        <f>SUM(H5:H13)</f>
        <v>11570</v>
      </c>
    </row>
    <row r="15" spans="2:8" ht="15.75" thickBot="1" x14ac:dyDescent="0.3">
      <c r="E15" s="93"/>
    </row>
    <row r="16" spans="2:8" ht="15.75" thickBot="1" x14ac:dyDescent="0.3">
      <c r="D16" s="87" t="s">
        <v>50</v>
      </c>
      <c r="E16" s="94" t="s">
        <v>73</v>
      </c>
    </row>
    <row r="17" spans="4:5" x14ac:dyDescent="0.25">
      <c r="D17" s="84">
        <v>71120</v>
      </c>
      <c r="E17" s="91">
        <f>SUM(E5:E10)</f>
        <v>8045</v>
      </c>
    </row>
    <row r="18" spans="4:5" x14ac:dyDescent="0.25">
      <c r="D18" s="85">
        <v>13230</v>
      </c>
      <c r="E18" s="89">
        <f>E11+E13</f>
        <v>994.39338235294099</v>
      </c>
    </row>
    <row r="19" spans="4:5" ht="15.75" thickBot="1" x14ac:dyDescent="0.3">
      <c r="D19" s="86">
        <v>24331</v>
      </c>
      <c r="E19" s="90">
        <f>E12</f>
        <v>2530.606617647059</v>
      </c>
    </row>
    <row r="20" spans="4:5" ht="15.75" thickBot="1" x14ac:dyDescent="0.3">
      <c r="D20" s="76" t="s">
        <v>72</v>
      </c>
      <c r="E20" s="94">
        <f>SUM(E17:E19)</f>
        <v>11570</v>
      </c>
    </row>
    <row r="21" spans="4:5" ht="2.4500000000000002" customHeight="1" x14ac:dyDescent="0.25"/>
  </sheetData>
  <mergeCells count="4">
    <mergeCell ref="F9:F10"/>
    <mergeCell ref="G9:G10"/>
    <mergeCell ref="H9:H10"/>
    <mergeCell ref="B3:H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5df31fa-3268-4af8-ad57-53be656e2793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9E8EA8CB8FA84B8DB5DB27419BDF35" ma:contentTypeVersion="16" ma:contentTypeDescription="Ein neues Dokument erstellen." ma:contentTypeScope="" ma:versionID="72c4406b27c086f7f229e275cadb8a71">
  <xsd:schema xmlns:xsd="http://www.w3.org/2001/XMLSchema" xmlns:xs="http://www.w3.org/2001/XMLSchema" xmlns:p="http://schemas.microsoft.com/office/2006/metadata/properties" xmlns:ns1="http://schemas.microsoft.com/sharepoint/v3" xmlns:ns2="05df31fa-3268-4af8-ad57-53be656e2793" xmlns:ns3="741f22b9-d58b-48da-abcb-f7d75a8ca96b" targetNamespace="http://schemas.microsoft.com/office/2006/metadata/properties" ma:root="true" ma:fieldsID="22261d5568413e8515673795f015e6fc" ns1:_="" ns2:_="" ns3:_="">
    <xsd:import namespace="http://schemas.microsoft.com/sharepoint/v3"/>
    <xsd:import namespace="05df31fa-3268-4af8-ad57-53be656e2793"/>
    <xsd:import namespace="741f22b9-d58b-48da-abcb-f7d75a8ca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31fa-3268-4af8-ad57-53be656e27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22b9-d58b-48da-abcb-f7d75a8ca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3CFD7E-7968-49F2-991C-0FF1ACE3ACC0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05df31fa-3268-4af8-ad57-53be656e2793"/>
    <ds:schemaRef ds:uri="http://schemas.microsoft.com/office/infopath/2007/PartnerControls"/>
    <ds:schemaRef ds:uri="741f22b9-d58b-48da-abcb-f7d75a8ca96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1DE6F6-3F78-4E80-ADE4-5EF867972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5df31fa-3268-4af8-ad57-53be656e2793"/>
    <ds:schemaRef ds:uri="741f22b9-d58b-48da-abcb-f7d75a8ca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C20D9E-FFCF-4E5A-B7A1-133D8742C67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7a56758-cff2-477b-bb1d-5b1675037bee}" enabled="1" method="Privileged" siteId="{98616167-5668-4e66-acbf-925e81df8b0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SV Tage</vt:lpstr>
      <vt:lpstr>Beispiel Berechnung UVG-Basis</vt:lpstr>
      <vt:lpstr>Beispiel Berechnung ISCO</vt:lpstr>
      <vt:lpstr>Beispiel UVG_ISCO 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Arudchelvam Pirasath (AP4)</dc:creator>
  <cp:lastModifiedBy>Pfiffner Ramona Adriana (PR3)</cp:lastModifiedBy>
  <dcterms:created xsi:type="dcterms:W3CDTF">2025-02-09T14:56:17Z</dcterms:created>
  <dcterms:modified xsi:type="dcterms:W3CDTF">2025-05-21T18:08:17Z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0x010100319E8EA8CB8FA84B8DB5DB27419BDF35</vt:lpwstr>
  </property>
  <property fmtid="{D5CDD505-2E9C-101B-9397-08002B2CF9AE}" pid="3" name="MediaServiceImageTags">
    <vt:lpwstr/>
  </property>
</Properties>
</file>