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C:\Users\pr3\Downloads\"/>
    </mc:Choice>
  </mc:AlternateContent>
  <xr:revisionPtr revIDLastSave="0" documentId="13_ncr:101_{76ABB1EB-FC48-473B-BFD9-94CE9903C0A2}" xr6:coauthVersionLast="47" xr6:coauthVersionMax="47" xr10:uidLastSave="{00000000-0000-0000-0000-000000000000}"/>
  <bookViews>
    <workbookView xWindow="-120" yWindow="-120" windowWidth="29040" windowHeight="15840" activeTab="3" xr2:uid="{BDBB9B42-ED8C-46B5-98FA-D89FDAF65C2C}"/>
  </bookViews>
  <sheets>
    <sheet name="giorni AS" sheetId="1" r:id="rId1"/>
    <sheet name="Base LAINF" sheetId="2" r:id="rId2"/>
    <sheet name="Base LAINF ISCO" sheetId="5" r:id="rId3"/>
    <sheet name="Esempio di conteggio LAINF_ISCO" sheetId="6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4" i="5" l="1"/>
  <c r="D24" i="5" s="1"/>
  <c r="E24" i="5" s="1"/>
  <c r="F24" i="5" s="1"/>
  <c r="G24" i="5" s="1"/>
  <c r="H24" i="5" s="1"/>
  <c r="I24" i="5" s="1"/>
  <c r="J24" i="5" s="1"/>
  <c r="K24" i="5" s="1"/>
  <c r="L24" i="5" s="1"/>
  <c r="M24" i="5" s="1"/>
  <c r="N24" i="5" s="1"/>
  <c r="O24" i="5" s="1"/>
  <c r="P24" i="5" s="1"/>
  <c r="Q24" i="5" s="1"/>
  <c r="R24" i="5" s="1"/>
  <c r="S24" i="5" s="1"/>
  <c r="T24" i="5" s="1"/>
  <c r="U24" i="5" s="1"/>
  <c r="V24" i="5" s="1"/>
  <c r="W24" i="5" s="1"/>
  <c r="X24" i="5" s="1"/>
  <c r="Y24" i="5" s="1"/>
  <c r="Z24" i="5" s="1"/>
  <c r="AA24" i="5" s="1"/>
  <c r="AB24" i="5" s="1"/>
  <c r="AC24" i="5" s="1"/>
  <c r="AD24" i="5" s="1"/>
  <c r="AE24" i="5" s="1"/>
  <c r="AF24" i="5" s="1"/>
  <c r="AG24" i="5" s="1"/>
  <c r="C23" i="5"/>
  <c r="D23" i="5" s="1"/>
  <c r="E23" i="5" s="1"/>
  <c r="F23" i="5" s="1"/>
  <c r="G23" i="5" l="1"/>
  <c r="H23" i="5" s="1"/>
  <c r="I23" i="5" s="1"/>
  <c r="J23" i="5" s="1"/>
  <c r="K23" i="5" s="1"/>
  <c r="L23" i="5" s="1"/>
  <c r="M23" i="5" s="1"/>
  <c r="N23" i="5" s="1"/>
  <c r="O23" i="5" s="1"/>
  <c r="P23" i="5" s="1"/>
  <c r="Q23" i="5" s="1"/>
  <c r="R23" i="5" s="1"/>
  <c r="S23" i="5" s="1"/>
  <c r="T23" i="5" s="1"/>
  <c r="U23" i="5" s="1"/>
  <c r="V23" i="5" s="1"/>
  <c r="W23" i="5" s="1"/>
  <c r="X23" i="5" s="1"/>
  <c r="Y23" i="5" s="1"/>
  <c r="Z23" i="5" s="1"/>
  <c r="AA23" i="5" s="1"/>
  <c r="AB23" i="5" s="1"/>
  <c r="AC23" i="5" s="1"/>
  <c r="AD23" i="5" s="1"/>
  <c r="AE23" i="5" s="1"/>
  <c r="AF23" i="5" s="1"/>
  <c r="AG23" i="5" s="1"/>
  <c r="AG27" i="5"/>
  <c r="AF27" i="5"/>
  <c r="AE27" i="5"/>
  <c r="AD27" i="5"/>
  <c r="AC27" i="5"/>
  <c r="AB27" i="5"/>
  <c r="AA27" i="5"/>
  <c r="Z27" i="5"/>
  <c r="Y27" i="5"/>
  <c r="X27" i="5"/>
  <c r="W27" i="5"/>
  <c r="V27" i="5"/>
  <c r="U27" i="5"/>
  <c r="T27" i="5"/>
  <c r="S27" i="5"/>
  <c r="R27" i="5"/>
  <c r="Q27" i="5"/>
  <c r="P27" i="5"/>
  <c r="O27" i="5"/>
  <c r="N27" i="5"/>
  <c r="M27" i="5"/>
  <c r="L27" i="5"/>
  <c r="K27" i="5"/>
  <c r="J27" i="5"/>
  <c r="I27" i="5"/>
  <c r="H27" i="5"/>
  <c r="G27" i="5"/>
  <c r="F27" i="5"/>
  <c r="E27" i="5"/>
  <c r="D27" i="5"/>
  <c r="C27" i="5"/>
  <c r="C16" i="5"/>
  <c r="AG25" i="2"/>
  <c r="AF25" i="2"/>
  <c r="AE25" i="2"/>
  <c r="AD25" i="2"/>
  <c r="AC25" i="2"/>
  <c r="AB25" i="2"/>
  <c r="AA25" i="2"/>
  <c r="Z25" i="2"/>
  <c r="Y25" i="2"/>
  <c r="X25" i="2"/>
  <c r="W25" i="2"/>
  <c r="V25" i="2"/>
  <c r="U25" i="2"/>
  <c r="T25" i="2"/>
  <c r="S25" i="2"/>
  <c r="R25" i="2"/>
  <c r="Q25" i="2"/>
  <c r="P25" i="2"/>
  <c r="O25" i="2"/>
  <c r="N25" i="2"/>
  <c r="M25" i="2"/>
  <c r="L25" i="2"/>
  <c r="K25" i="2"/>
  <c r="J25" i="2"/>
  <c r="I25" i="2"/>
  <c r="H25" i="2"/>
  <c r="G25" i="2"/>
  <c r="F25" i="2"/>
  <c r="E25" i="2"/>
  <c r="D25" i="2"/>
  <c r="C25" i="2"/>
  <c r="H24" i="2"/>
  <c r="G24" i="2"/>
  <c r="F24" i="2"/>
  <c r="E24" i="2"/>
  <c r="C22" i="2"/>
  <c r="D22" i="2" s="1"/>
  <c r="E22" i="2" s="1"/>
  <c r="F22" i="2" s="1"/>
  <c r="G22" i="2" s="1"/>
  <c r="H22" i="2" s="1"/>
  <c r="I22" i="2" s="1"/>
  <c r="J22" i="2" s="1"/>
  <c r="K22" i="2" s="1"/>
  <c r="L22" i="2" s="1"/>
  <c r="M22" i="2" s="1"/>
  <c r="N22" i="2" s="1"/>
  <c r="O22" i="2" s="1"/>
  <c r="P22" i="2" s="1"/>
  <c r="Q22" i="2" s="1"/>
  <c r="R22" i="2" s="1"/>
  <c r="S22" i="2" s="1"/>
  <c r="T22" i="2" s="1"/>
  <c r="U22" i="2" s="1"/>
  <c r="V22" i="2" s="1"/>
  <c r="W22" i="2" s="1"/>
  <c r="X22" i="2" s="1"/>
  <c r="Y22" i="2" s="1"/>
  <c r="Z22" i="2" s="1"/>
  <c r="AA22" i="2" s="1"/>
  <c r="AB22" i="2" s="1"/>
  <c r="AC22" i="2" s="1"/>
  <c r="AD22" i="2" s="1"/>
  <c r="AE22" i="2" s="1"/>
  <c r="AF22" i="2" s="1"/>
  <c r="AG22" i="2" s="1"/>
  <c r="C16" i="2"/>
  <c r="D16" i="2" s="1"/>
  <c r="E16" i="2" s="1"/>
  <c r="F16" i="2" s="1"/>
  <c r="G16" i="2" s="1"/>
  <c r="H16" i="2" s="1"/>
  <c r="I16" i="2" s="1"/>
  <c r="J16" i="2" s="1"/>
  <c r="K16" i="2" s="1"/>
  <c r="L16" i="2" s="1"/>
  <c r="M16" i="2" s="1"/>
  <c r="N16" i="2" s="1"/>
  <c r="O16" i="2" s="1"/>
  <c r="P16" i="2" s="1"/>
  <c r="Q16" i="2" s="1"/>
  <c r="R16" i="2" s="1"/>
  <c r="S16" i="2" s="1"/>
  <c r="T16" i="2" s="1"/>
  <c r="U16" i="2" s="1"/>
  <c r="V16" i="2" s="1"/>
  <c r="W16" i="2" s="1"/>
  <c r="X16" i="2" s="1"/>
  <c r="Y16" i="2" s="1"/>
  <c r="Z16" i="2" s="1"/>
  <c r="AA16" i="2" s="1"/>
  <c r="AB16" i="2" s="1"/>
  <c r="AC16" i="2" s="1"/>
  <c r="AD16" i="2" s="1"/>
  <c r="AE16" i="2" s="1"/>
  <c r="AF16" i="2" s="1"/>
  <c r="AG16" i="2" s="1"/>
  <c r="I24" i="2" l="1"/>
  <c r="J24" i="2"/>
  <c r="C24" i="2"/>
  <c r="C27" i="2" s="1"/>
  <c r="C28" i="2" s="1"/>
  <c r="C30" i="2"/>
  <c r="C31" i="2" s="1"/>
  <c r="D24" i="2"/>
  <c r="D16" i="5"/>
  <c r="C26" i="5"/>
  <c r="C29" i="5" s="1"/>
  <c r="C30" i="5" s="1"/>
  <c r="D30" i="2"/>
  <c r="D31" i="2" s="1"/>
  <c r="E30" i="2" s="1"/>
  <c r="E31" i="2" s="1"/>
  <c r="F30" i="2" s="1"/>
  <c r="F31" i="2" s="1"/>
  <c r="G30" i="2" s="1"/>
  <c r="G31" i="2" s="1"/>
  <c r="H30" i="2" s="1"/>
  <c r="H31" i="2" s="1"/>
  <c r="I30" i="2" s="1"/>
  <c r="I31" i="2" s="1"/>
  <c r="J30" i="2" s="1"/>
  <c r="J31" i="2" s="1"/>
  <c r="AG24" i="2"/>
  <c r="X24" i="2"/>
  <c r="M24" i="2"/>
  <c r="K24" i="2"/>
  <c r="AB24" i="2"/>
  <c r="Q24" i="2"/>
  <c r="R24" i="2"/>
  <c r="W24" i="2"/>
  <c r="L24" i="2"/>
  <c r="Y24" i="2"/>
  <c r="N24" i="2"/>
  <c r="AA24" i="2"/>
  <c r="AC24" i="2"/>
  <c r="AD24" i="2"/>
  <c r="S24" i="2"/>
  <c r="AE24" i="2"/>
  <c r="Z24" i="2"/>
  <c r="O24" i="2"/>
  <c r="P24" i="2"/>
  <c r="T24" i="2"/>
  <c r="AF24" i="2"/>
  <c r="U24" i="2"/>
  <c r="V24" i="2"/>
  <c r="D27" i="2" l="1"/>
  <c r="D28" i="2" s="1"/>
  <c r="E27" i="2" s="1"/>
  <c r="E28" i="2" s="1"/>
  <c r="F27" i="2"/>
  <c r="F28" i="2" s="1"/>
  <c r="G27" i="2" s="1"/>
  <c r="G28" i="2" s="1"/>
  <c r="H27" i="2" s="1"/>
  <c r="H28" i="2" s="1"/>
  <c r="I27" i="2" s="1"/>
  <c r="I28" i="2" s="1"/>
  <c r="J27" i="2" s="1"/>
  <c r="J28" i="2" s="1"/>
  <c r="K27" i="2" s="1"/>
  <c r="K28" i="2" s="1"/>
  <c r="L27" i="2" s="1"/>
  <c r="L28" i="2" s="1"/>
  <c r="M27" i="2" s="1"/>
  <c r="M28" i="2" s="1"/>
  <c r="N27" i="2" s="1"/>
  <c r="N28" i="2" s="1"/>
  <c r="O27" i="2" s="1"/>
  <c r="O28" i="2" s="1"/>
  <c r="P27" i="2" s="1"/>
  <c r="P28" i="2" s="1"/>
  <c r="E5" i="6"/>
  <c r="K30" i="2"/>
  <c r="K31" i="2" s="1"/>
  <c r="L30" i="2" s="1"/>
  <c r="L31" i="2" s="1"/>
  <c r="M30" i="2" s="1"/>
  <c r="M31" i="2" s="1"/>
  <c r="N30" i="2" s="1"/>
  <c r="N31" i="2" s="1"/>
  <c r="O30" i="2" s="1"/>
  <c r="O31" i="2" s="1"/>
  <c r="P30" i="2" s="1"/>
  <c r="P31" i="2" s="1"/>
  <c r="Q30" i="2" s="1"/>
  <c r="Q31" i="2" s="1"/>
  <c r="R30" i="2" s="1"/>
  <c r="R31" i="2" s="1"/>
  <c r="S30" i="2" s="1"/>
  <c r="S31" i="2" s="1"/>
  <c r="T30" i="2" s="1"/>
  <c r="T31" i="2" s="1"/>
  <c r="U30" i="2" s="1"/>
  <c r="U31" i="2" s="1"/>
  <c r="V30" i="2" s="1"/>
  <c r="V31" i="2" s="1"/>
  <c r="W30" i="2" s="1"/>
  <c r="W31" i="2" s="1"/>
  <c r="X30" i="2" s="1"/>
  <c r="X31" i="2" s="1"/>
  <c r="E11" i="6"/>
  <c r="C35" i="5"/>
  <c r="C32" i="5"/>
  <c r="C33" i="5" s="1"/>
  <c r="E16" i="5"/>
  <c r="D26" i="5"/>
  <c r="H11" i="6" l="1"/>
  <c r="Y30" i="2"/>
  <c r="Y31" i="2" s="1"/>
  <c r="Z30" i="2" s="1"/>
  <c r="Z31" i="2" s="1"/>
  <c r="AA30" i="2" s="1"/>
  <c r="AA31" i="2" s="1"/>
  <c r="AB30" i="2" s="1"/>
  <c r="AB31" i="2" s="1"/>
  <c r="AC30" i="2" s="1"/>
  <c r="AC31" i="2" s="1"/>
  <c r="AD30" i="2" s="1"/>
  <c r="AD31" i="2" s="1"/>
  <c r="AE30" i="2" s="1"/>
  <c r="AE31" i="2" s="1"/>
  <c r="AF30" i="2" s="1"/>
  <c r="AF31" i="2" s="1"/>
  <c r="AG30" i="2" s="1"/>
  <c r="AG31" i="2" s="1"/>
  <c r="E13" i="6" s="1"/>
  <c r="H13" i="6" s="1"/>
  <c r="E12" i="6"/>
  <c r="H5" i="6"/>
  <c r="Q27" i="2"/>
  <c r="Q28" i="2" s="1"/>
  <c r="R27" i="2" s="1"/>
  <c r="R28" i="2" s="1"/>
  <c r="S27" i="2" s="1"/>
  <c r="S28" i="2" s="1"/>
  <c r="E6" i="6"/>
  <c r="H6" i="6" s="1"/>
  <c r="C36" i="5"/>
  <c r="D35" i="5" s="1"/>
  <c r="F16" i="5"/>
  <c r="E26" i="5"/>
  <c r="D32" i="5"/>
  <c r="D33" i="5" s="1"/>
  <c r="D29" i="5"/>
  <c r="D30" i="5" s="1"/>
  <c r="T27" i="2" l="1"/>
  <c r="T28" i="2" s="1"/>
  <c r="U27" i="2" s="1"/>
  <c r="U28" i="2" s="1"/>
  <c r="E7" i="6"/>
  <c r="H7" i="6" s="1"/>
  <c r="E19" i="6"/>
  <c r="H12" i="6"/>
  <c r="E18" i="6"/>
  <c r="E32" i="5"/>
  <c r="E33" i="5" s="1"/>
  <c r="G16" i="5"/>
  <c r="G26" i="5" s="1"/>
  <c r="F26" i="5"/>
  <c r="E29" i="5"/>
  <c r="E30" i="5" s="1"/>
  <c r="D36" i="5"/>
  <c r="E35" i="5" s="1"/>
  <c r="H16" i="5" l="1"/>
  <c r="V27" i="2"/>
  <c r="V28" i="2" s="1"/>
  <c r="W27" i="2" s="1"/>
  <c r="W28" i="2" s="1"/>
  <c r="X27" i="2" s="1"/>
  <c r="X28" i="2" s="1"/>
  <c r="Y27" i="2" s="1"/>
  <c r="Y28" i="2" s="1"/>
  <c r="Z27" i="2" s="1"/>
  <c r="Z28" i="2" s="1"/>
  <c r="AA27" i="2" s="1"/>
  <c r="AA28" i="2" s="1"/>
  <c r="AB27" i="2" s="1"/>
  <c r="AB28" i="2" s="1"/>
  <c r="AC27" i="2" s="1"/>
  <c r="AC28" i="2" s="1"/>
  <c r="E8" i="6"/>
  <c r="F32" i="5"/>
  <c r="F33" i="5" s="1"/>
  <c r="G32" i="5" s="1"/>
  <c r="I16" i="5"/>
  <c r="H26" i="5"/>
  <c r="E36" i="5"/>
  <c r="F35" i="5" s="1"/>
  <c r="F29" i="5"/>
  <c r="F30" i="5" s="1"/>
  <c r="G29" i="5" s="1"/>
  <c r="H8" i="6" l="1"/>
  <c r="AD27" i="2"/>
  <c r="AD28" i="2" s="1"/>
  <c r="AE27" i="2" s="1"/>
  <c r="AE28" i="2" s="1"/>
  <c r="E9" i="6"/>
  <c r="J16" i="5"/>
  <c r="I26" i="5"/>
  <c r="F36" i="5"/>
  <c r="G35" i="5" s="1"/>
  <c r="G33" i="5"/>
  <c r="H32" i="5" s="1"/>
  <c r="G30" i="5"/>
  <c r="AF27" i="2" l="1"/>
  <c r="AF28" i="2" s="1"/>
  <c r="AG27" i="2" s="1"/>
  <c r="AG28" i="2" s="1"/>
  <c r="AG34" i="2" s="1"/>
  <c r="E10" i="6"/>
  <c r="E14" i="6" s="1"/>
  <c r="K16" i="5"/>
  <c r="J26" i="5"/>
  <c r="G36" i="5"/>
  <c r="H35" i="5" s="1"/>
  <c r="H33" i="5"/>
  <c r="I32" i="5" s="1"/>
  <c r="H29" i="5"/>
  <c r="H30" i="5" s="1"/>
  <c r="H9" i="6" l="1"/>
  <c r="H14" i="6" s="1"/>
  <c r="E17" i="6"/>
  <c r="E20" i="6" s="1"/>
  <c r="L16" i="5"/>
  <c r="K26" i="5"/>
  <c r="H36" i="5"/>
  <c r="I35" i="5" s="1"/>
  <c r="I33" i="5"/>
  <c r="J32" i="5" s="1"/>
  <c r="I29" i="5"/>
  <c r="I30" i="5" s="1"/>
  <c r="M16" i="5" l="1"/>
  <c r="L26" i="5"/>
  <c r="I36" i="5"/>
  <c r="J35" i="5" s="1"/>
  <c r="J33" i="5"/>
  <c r="K32" i="5" s="1"/>
  <c r="J29" i="5"/>
  <c r="J30" i="5" s="1"/>
  <c r="N16" i="5" l="1"/>
  <c r="M26" i="5"/>
  <c r="J36" i="5"/>
  <c r="K35" i="5" s="1"/>
  <c r="K33" i="5"/>
  <c r="L32" i="5" s="1"/>
  <c r="K29" i="5"/>
  <c r="K30" i="5" s="1"/>
  <c r="O16" i="5" l="1"/>
  <c r="N26" i="5"/>
  <c r="K36" i="5"/>
  <c r="L35" i="5" s="1"/>
  <c r="L33" i="5"/>
  <c r="M32" i="5" s="1"/>
  <c r="L29" i="5"/>
  <c r="L30" i="5" s="1"/>
  <c r="P16" i="5" l="1"/>
  <c r="O26" i="5"/>
  <c r="L36" i="5"/>
  <c r="M35" i="5" s="1"/>
  <c r="M33" i="5"/>
  <c r="N32" i="5" s="1"/>
  <c r="M29" i="5"/>
  <c r="M30" i="5" s="1"/>
  <c r="Q16" i="5" l="1"/>
  <c r="P26" i="5"/>
  <c r="M36" i="5"/>
  <c r="N35" i="5" s="1"/>
  <c r="N33" i="5"/>
  <c r="O32" i="5" s="1"/>
  <c r="N29" i="5"/>
  <c r="N30" i="5" s="1"/>
  <c r="R16" i="5" l="1"/>
  <c r="Q26" i="5"/>
  <c r="N36" i="5"/>
  <c r="O35" i="5" s="1"/>
  <c r="O29" i="5"/>
  <c r="O30" i="5" s="1"/>
  <c r="O33" i="5"/>
  <c r="P32" i="5" s="1"/>
  <c r="S16" i="5" l="1"/>
  <c r="R26" i="5"/>
  <c r="O36" i="5"/>
  <c r="P35" i="5" s="1"/>
  <c r="P29" i="5"/>
  <c r="P30" i="5" s="1"/>
  <c r="P33" i="5"/>
  <c r="Q32" i="5" s="1"/>
  <c r="T16" i="5" l="1"/>
  <c r="S26" i="5"/>
  <c r="P36" i="5"/>
  <c r="Q35" i="5" s="1"/>
  <c r="Q33" i="5"/>
  <c r="R32" i="5" s="1"/>
  <c r="Q29" i="5"/>
  <c r="Q30" i="5" s="1"/>
  <c r="U16" i="5" l="1"/>
  <c r="T26" i="5"/>
  <c r="Q36" i="5"/>
  <c r="R35" i="5" s="1"/>
  <c r="R29" i="5"/>
  <c r="R30" i="5" s="1"/>
  <c r="R33" i="5"/>
  <c r="S32" i="5" s="1"/>
  <c r="V16" i="5" l="1"/>
  <c r="U26" i="5"/>
  <c r="R36" i="5"/>
  <c r="S35" i="5" s="1"/>
  <c r="S29" i="5"/>
  <c r="S30" i="5" s="1"/>
  <c r="S33" i="5"/>
  <c r="T32" i="5" s="1"/>
  <c r="W16" i="5" l="1"/>
  <c r="V26" i="5"/>
  <c r="S36" i="5"/>
  <c r="T35" i="5" s="1"/>
  <c r="T33" i="5"/>
  <c r="U32" i="5" s="1"/>
  <c r="T29" i="5"/>
  <c r="T30" i="5" s="1"/>
  <c r="X16" i="5" l="1"/>
  <c r="W26" i="5"/>
  <c r="T36" i="5"/>
  <c r="U35" i="5" s="1"/>
  <c r="U29" i="5"/>
  <c r="U30" i="5" s="1"/>
  <c r="U33" i="5"/>
  <c r="V32" i="5" s="1"/>
  <c r="Y16" i="5" l="1"/>
  <c r="X26" i="5"/>
  <c r="U36" i="5"/>
  <c r="V35" i="5" s="1"/>
  <c r="V33" i="5"/>
  <c r="W32" i="5" s="1"/>
  <c r="V29" i="5"/>
  <c r="V30" i="5" s="1"/>
  <c r="Z16" i="5" l="1"/>
  <c r="Y26" i="5"/>
  <c r="V36" i="5"/>
  <c r="W35" i="5" s="1"/>
  <c r="W33" i="5"/>
  <c r="X32" i="5" s="1"/>
  <c r="W29" i="5"/>
  <c r="W30" i="5" s="1"/>
  <c r="X29" i="5" s="1"/>
  <c r="AA16" i="5" l="1"/>
  <c r="Z26" i="5"/>
  <c r="W36" i="5"/>
  <c r="X35" i="5" s="1"/>
  <c r="X33" i="5"/>
  <c r="Y32" i="5" s="1"/>
  <c r="AB16" i="5" l="1"/>
  <c r="AA26" i="5"/>
  <c r="X30" i="5"/>
  <c r="X36" i="5" s="1"/>
  <c r="Y33" i="5"/>
  <c r="Z32" i="5" s="1"/>
  <c r="AC16" i="5" l="1"/>
  <c r="AB26" i="5"/>
  <c r="Y29" i="5"/>
  <c r="Y30" i="5" s="1"/>
  <c r="Z29" i="5" s="1"/>
  <c r="Z30" i="5" s="1"/>
  <c r="Y35" i="5"/>
  <c r="Y36" i="5" s="1"/>
  <c r="Z35" i="5" s="1"/>
  <c r="Z33" i="5"/>
  <c r="AA32" i="5" s="1"/>
  <c r="AD16" i="5" l="1"/>
  <c r="AC26" i="5"/>
  <c r="Z36" i="5"/>
  <c r="AA35" i="5" s="1"/>
  <c r="AA29" i="5"/>
  <c r="AA30" i="5" s="1"/>
  <c r="AA33" i="5"/>
  <c r="AB32" i="5" s="1"/>
  <c r="AE16" i="5" l="1"/>
  <c r="AD26" i="5"/>
  <c r="AA36" i="5"/>
  <c r="AB35" i="5" s="1"/>
  <c r="AB29" i="5"/>
  <c r="AB30" i="5" s="1"/>
  <c r="AB33" i="5"/>
  <c r="AC32" i="5" s="1"/>
  <c r="AF16" i="5" l="1"/>
  <c r="AE26" i="5"/>
  <c r="AB36" i="5"/>
  <c r="AC35" i="5" s="1"/>
  <c r="AC29" i="5"/>
  <c r="AC30" i="5" s="1"/>
  <c r="AC33" i="5"/>
  <c r="AD32" i="5" s="1"/>
  <c r="AG16" i="5" l="1"/>
  <c r="AG26" i="5" s="1"/>
  <c r="AF26" i="5"/>
  <c r="AC36" i="5"/>
  <c r="AD35" i="5" s="1"/>
  <c r="AD29" i="5"/>
  <c r="AD30" i="5" s="1"/>
  <c r="AD33" i="5"/>
  <c r="AE32" i="5" s="1"/>
  <c r="AD36" i="5" l="1"/>
  <c r="AE35" i="5" s="1"/>
  <c r="AE29" i="5"/>
  <c r="AE30" i="5" s="1"/>
  <c r="AE33" i="5"/>
  <c r="AF32" i="5" s="1"/>
  <c r="AE36" i="5" l="1"/>
  <c r="AF35" i="5" s="1"/>
  <c r="AF33" i="5"/>
  <c r="AG32" i="5" s="1"/>
  <c r="AF29" i="5"/>
  <c r="AF30" i="5" s="1"/>
  <c r="AG29" i="5" s="1"/>
  <c r="AG30" i="5" s="1"/>
  <c r="AG33" i="5" l="1"/>
  <c r="AF36" i="5"/>
  <c r="AG35" i="5" l="1"/>
  <c r="AG36" i="5" s="1"/>
</calcChain>
</file>

<file path=xl/sharedStrings.xml><?xml version="1.0" encoding="utf-8"?>
<sst xmlns="http://schemas.openxmlformats.org/spreadsheetml/2006/main" count="280" uniqueCount="78">
  <si>
    <t>SV-Tage Betriebsteil G</t>
  </si>
  <si>
    <t>angerechnete Tage</t>
  </si>
  <si>
    <t>Do.</t>
  </si>
  <si>
    <t>Sa.</t>
  </si>
  <si>
    <t>SV-Tage Betriebsteil P</t>
  </si>
  <si>
    <t>01.01. - 03.01.</t>
  </si>
  <si>
    <t>08.01. - 14.01.</t>
  </si>
  <si>
    <t>21.01. - 29.01.</t>
  </si>
  <si>
    <t>05.01.</t>
  </si>
  <si>
    <t>31.01.</t>
  </si>
  <si>
    <t>05.01. - 08.01.</t>
  </si>
  <si>
    <t>12.01. - 22.01.</t>
  </si>
  <si>
    <t>#1</t>
  </si>
  <si>
    <t>#2</t>
  </si>
  <si>
    <t>#3</t>
  </si>
  <si>
    <t>Max Muster 01.01. - 31.01.</t>
  </si>
  <si>
    <t>17.01. - 17.01.</t>
  </si>
  <si>
    <t>19.01. - 19.01.</t>
  </si>
  <si>
    <t>#4</t>
  </si>
  <si>
    <t>21.01. - 27.01.</t>
  </si>
  <si>
    <t>#5</t>
  </si>
  <si>
    <t>28.01. - 29.01.</t>
  </si>
  <si>
    <t>#6</t>
  </si>
  <si>
    <t>#7</t>
  </si>
  <si>
    <t>#8</t>
  </si>
  <si>
    <t>31.01. - 31.01.</t>
  </si>
  <si>
    <t>#9</t>
  </si>
  <si>
    <t>G</t>
  </si>
  <si>
    <t>P</t>
  </si>
  <si>
    <t>giorno della settimana</t>
  </si>
  <si>
    <t>Giorni AS SL cumulati</t>
  </si>
  <si>
    <t>entrata</t>
  </si>
  <si>
    <t>uscita</t>
  </si>
  <si>
    <t>ID impiego PI G</t>
  </si>
  <si>
    <t>Base LAINF genere ISCO-71120 (in CHF)</t>
  </si>
  <si>
    <t>Base LAINF cumulativa genere ISCO-71120 (in CHF)</t>
  </si>
  <si>
    <t>ID impiego PI P</t>
  </si>
  <si>
    <t>Base LAINF genere ISCO-13230 (in CHF)</t>
  </si>
  <si>
    <t>Base LAINF genere ISCO-24331 (in CHF)</t>
  </si>
  <si>
    <t>Base LAINF cumulativa genere ISCO-13230 (in CHF)</t>
  </si>
  <si>
    <t>Base LAINF cumulativa genere ISCO-24331 (in CHF)</t>
  </si>
  <si>
    <t>Base LAINF cumulativa per tutti i generi ISCO (in CHF)</t>
  </si>
  <si>
    <t>Salario massimo LAINF cumulato</t>
  </si>
  <si>
    <t>Salario LAINF genere ISCO-71120</t>
  </si>
  <si>
    <t>Salario LAINF cumulato genere ISCO-71120</t>
  </si>
  <si>
    <t>Salario LAINF genere ISCO-13230</t>
  </si>
  <si>
    <t>Salario LAINF cumulato genere ISCO-13230</t>
  </si>
  <si>
    <t>Salario LAINF genere ISCO-24331</t>
  </si>
  <si>
    <t>Salario LAINF cumulato genere ISCO-24331</t>
  </si>
  <si>
    <t>data</t>
  </si>
  <si>
    <t>Giorni AS PI G</t>
  </si>
  <si>
    <t>Giorni conteggiati</t>
  </si>
  <si>
    <t>Giorni AS PI P</t>
  </si>
  <si>
    <t>Lu.</t>
  </si>
  <si>
    <t>Ma.</t>
  </si>
  <si>
    <t>Me.</t>
  </si>
  <si>
    <t>Gi.</t>
  </si>
  <si>
    <t>Ve.</t>
  </si>
  <si>
    <t>Esempio di conteggio dei giorni AS</t>
  </si>
  <si>
    <t>Base LAINF PI G (in CHF)</t>
  </si>
  <si>
    <t>Base LAINF cumulativa PI G (in CHF)</t>
  </si>
  <si>
    <t>Base LAINF PI P (in CHF)</t>
  </si>
  <si>
    <t>Base LAINF cumulativa PI P (in CHF)</t>
  </si>
  <si>
    <t>Base LAINF cumulativa tutte le PI (in CHF)</t>
  </si>
  <si>
    <t>Salario LAINF G</t>
  </si>
  <si>
    <t>Salario LAINF cumulato G</t>
  </si>
  <si>
    <t>Salario LAINF P</t>
  </si>
  <si>
    <t>Salario LAINF cumulato P</t>
  </si>
  <si>
    <t>Esempio di ripartizione del salario massimo</t>
  </si>
  <si>
    <t>Periodo di impiego</t>
  </si>
  <si>
    <t>ID impiego</t>
  </si>
  <si>
    <t>Genere di professione ISCO</t>
  </si>
  <si>
    <t>Salario LAINF per impiego</t>
  </si>
  <si>
    <t>Parte di impresa (PI)</t>
  </si>
  <si>
    <t>Periodo LAINF</t>
  </si>
  <si>
    <t>Salario LAINF per PI</t>
  </si>
  <si>
    <t>Totale salario LAINF</t>
  </si>
  <si>
    <t>Salario LAINF per genere di professione ISCO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</si>
</sst>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"/>
  </numFmts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54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theme="0"/>
      </right>
      <top style="medium">
        <color indexed="64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indexed="64"/>
      </top>
      <bottom style="medium">
        <color theme="0"/>
      </bottom>
      <diagonal/>
    </border>
    <border>
      <left style="medium">
        <color theme="0"/>
      </left>
      <right style="medium">
        <color indexed="64"/>
      </right>
      <top style="medium">
        <color indexed="64"/>
      </top>
      <bottom style="medium">
        <color theme="0"/>
      </bottom>
      <diagonal/>
    </border>
    <border>
      <left style="medium">
        <color indexed="64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indexed="64"/>
      </right>
      <top style="medium">
        <color theme="0"/>
      </top>
      <bottom style="medium">
        <color theme="0"/>
      </bottom>
      <diagonal/>
    </border>
    <border>
      <left style="medium">
        <color indexed="64"/>
      </left>
      <right style="medium">
        <color theme="0"/>
      </right>
      <top style="medium">
        <color theme="0"/>
      </top>
      <bottom style="medium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indexed="64"/>
      </bottom>
      <diagonal/>
    </border>
    <border>
      <left style="medium">
        <color theme="0"/>
      </left>
      <right style="medium">
        <color indexed="64"/>
      </right>
      <top style="medium">
        <color theme="0"/>
      </top>
      <bottom style="medium">
        <color indexed="64"/>
      </bottom>
      <diagonal/>
    </border>
    <border>
      <left style="medium">
        <color indexed="64"/>
      </left>
      <right style="thin">
        <color theme="0"/>
      </right>
      <top style="medium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indexed="64"/>
      </top>
      <bottom style="thin">
        <color theme="0"/>
      </bottom>
      <diagonal/>
    </border>
    <border>
      <left style="thin">
        <color theme="0"/>
      </left>
      <right style="medium">
        <color indexed="64"/>
      </right>
      <top style="medium">
        <color indexed="64"/>
      </top>
      <bottom style="thin">
        <color theme="0"/>
      </bottom>
      <diagonal/>
    </border>
    <border>
      <left style="medium">
        <color indexed="64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 style="thin">
        <color theme="0"/>
      </left>
      <right style="medium">
        <color indexed="64"/>
      </right>
      <top style="thin">
        <color theme="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medium">
        <color indexed="64"/>
      </bottom>
      <diagonal/>
    </border>
    <border>
      <left/>
      <right style="medium">
        <color theme="0"/>
      </right>
      <top style="medium">
        <color indexed="64"/>
      </top>
      <bottom style="medium">
        <color indexed="64"/>
      </bottom>
      <diagonal/>
    </border>
    <border>
      <left style="medium">
        <color theme="0"/>
      </left>
      <right style="medium">
        <color theme="0"/>
      </right>
      <top style="medium">
        <color indexed="64"/>
      </top>
      <bottom style="medium">
        <color indexed="64"/>
      </bottom>
      <diagonal/>
    </border>
    <border>
      <left style="medium">
        <color theme="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theme="0"/>
      </right>
      <top style="medium">
        <color indexed="64"/>
      </top>
      <bottom style="medium">
        <color theme="0"/>
      </bottom>
      <diagonal/>
    </border>
    <border>
      <left style="medium">
        <color theme="0"/>
      </left>
      <right/>
      <top style="medium">
        <color indexed="64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indexed="64"/>
      </bottom>
      <diagonal/>
    </border>
    <border>
      <left style="medium">
        <color theme="0"/>
      </left>
      <right/>
      <top style="medium">
        <color theme="0"/>
      </top>
      <bottom style="medium">
        <color indexed="64"/>
      </bottom>
      <diagonal/>
    </border>
    <border>
      <left style="thin">
        <color theme="0" tint="-0.24994659260841701"/>
      </left>
      <right/>
      <top style="medium">
        <color indexed="64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/>
      <right/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medium">
        <color theme="0"/>
      </right>
      <top style="medium">
        <color indexed="64"/>
      </top>
      <bottom/>
      <diagonal/>
    </border>
    <border>
      <left style="medium">
        <color theme="0"/>
      </left>
      <right style="medium">
        <color theme="0"/>
      </right>
      <top style="medium">
        <color indexed="64"/>
      </top>
      <bottom/>
      <diagonal/>
    </border>
    <border>
      <left style="medium">
        <color theme="0"/>
      </left>
      <right/>
      <top style="medium">
        <color indexed="64"/>
      </top>
      <bottom/>
      <diagonal/>
    </border>
    <border>
      <left style="thin">
        <color theme="0" tint="-0.24994659260841701"/>
      </left>
      <right style="medium">
        <color indexed="64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indexed="64"/>
      </right>
      <top style="thin">
        <color theme="0" tint="-0.24994659260841701"/>
      </top>
      <bottom style="medium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/>
      <top/>
      <bottom/>
      <diagonal/>
    </border>
    <border>
      <left style="thin">
        <color theme="0" tint="-0.24994659260841701"/>
      </left>
      <right style="medium">
        <color indexed="64"/>
      </right>
      <top style="thin">
        <color theme="0" tint="-0.24994659260841701"/>
      </top>
      <bottom/>
      <diagonal/>
    </border>
  </borders>
  <cellStyleXfs count="1">
    <xf numFmtId="0" fontId="0" fillId="0" borderId="0"/>
  </cellStyleXfs>
  <cellXfs count="118">
    <xf numFmtId="0" fontId="0" fillId="0" borderId="0" xfId="0"/>
    <xf numFmtId="0" fontId="2" fillId="0" borderId="0" xfId="0" applyFont="1"/>
    <xf numFmtId="0" fontId="2" fillId="4" borderId="5" xfId="0" applyFont="1" applyFill="1" applyBorder="1"/>
    <xf numFmtId="0" fontId="0" fillId="4" borderId="0" xfId="0" applyFill="1" applyBorder="1"/>
    <xf numFmtId="164" fontId="2" fillId="4" borderId="10" xfId="0" applyNumberFormat="1" applyFont="1" applyFill="1" applyBorder="1"/>
    <xf numFmtId="0" fontId="2" fillId="4" borderId="13" xfId="0" applyFont="1" applyFill="1" applyBorder="1"/>
    <xf numFmtId="0" fontId="0" fillId="4" borderId="14" xfId="0" applyFill="1" applyBorder="1"/>
    <xf numFmtId="0" fontId="0" fillId="4" borderId="15" xfId="0" applyFill="1" applyBorder="1"/>
    <xf numFmtId="0" fontId="4" fillId="4" borderId="16" xfId="0" applyFont="1" applyFill="1" applyBorder="1"/>
    <xf numFmtId="0" fontId="2" fillId="4" borderId="19" xfId="0" applyFont="1" applyFill="1" applyBorder="1"/>
    <xf numFmtId="0" fontId="2" fillId="4" borderId="22" xfId="0" applyFont="1" applyFill="1" applyBorder="1"/>
    <xf numFmtId="0" fontId="2" fillId="4" borderId="25" xfId="0" applyFont="1" applyFill="1" applyBorder="1"/>
    <xf numFmtId="0" fontId="2" fillId="4" borderId="7" xfId="0" applyFont="1" applyFill="1" applyBorder="1"/>
    <xf numFmtId="0" fontId="0" fillId="4" borderId="8" xfId="0" applyFill="1" applyBorder="1"/>
    <xf numFmtId="0" fontId="2" fillId="0" borderId="30" xfId="0" applyFont="1" applyBorder="1"/>
    <xf numFmtId="0" fontId="2" fillId="0" borderId="33" xfId="0" applyFont="1" applyBorder="1"/>
    <xf numFmtId="0" fontId="0" fillId="0" borderId="11" xfId="0" applyBorder="1"/>
    <xf numFmtId="0" fontId="0" fillId="0" borderId="34" xfId="0" applyBorder="1"/>
    <xf numFmtId="0" fontId="2" fillId="0" borderId="35" xfId="0" applyFont="1" applyBorder="1"/>
    <xf numFmtId="0" fontId="0" fillId="0" borderId="17" xfId="0" applyBorder="1"/>
    <xf numFmtId="0" fontId="0" fillId="0" borderId="36" xfId="0" applyBorder="1"/>
    <xf numFmtId="0" fontId="0" fillId="3" borderId="26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2" fillId="0" borderId="43" xfId="0" applyFont="1" applyBorder="1"/>
    <xf numFmtId="0" fontId="0" fillId="0" borderId="44" xfId="0" applyBorder="1"/>
    <xf numFmtId="0" fontId="0" fillId="0" borderId="45" xfId="0" applyBorder="1"/>
    <xf numFmtId="0" fontId="0" fillId="4" borderId="27" xfId="0" applyFill="1" applyBorder="1" applyAlignment="1">
      <alignment horizontal="center"/>
    </xf>
    <xf numFmtId="0" fontId="0" fillId="4" borderId="26" xfId="0" applyFill="1" applyBorder="1" applyAlignment="1">
      <alignment horizontal="center"/>
    </xf>
    <xf numFmtId="0" fontId="0" fillId="4" borderId="0" xfId="0" applyFill="1" applyBorder="1" applyAlignment="1">
      <alignment horizontal="center"/>
    </xf>
    <xf numFmtId="0" fontId="0" fillId="3" borderId="29" xfId="0" applyFill="1" applyBorder="1" applyAlignment="1">
      <alignment horizontal="center"/>
    </xf>
    <xf numFmtId="0" fontId="0" fillId="4" borderId="8" xfId="0" applyFill="1" applyBorder="1" applyAlignment="1">
      <alignment horizontal="center"/>
    </xf>
    <xf numFmtId="0" fontId="1" fillId="4" borderId="17" xfId="0" applyFont="1" applyFill="1" applyBorder="1" applyAlignment="1">
      <alignment horizontal="center"/>
    </xf>
    <xf numFmtId="0" fontId="1" fillId="4" borderId="18" xfId="0" applyFont="1" applyFill="1" applyBorder="1" applyAlignment="1">
      <alignment horizontal="center"/>
    </xf>
    <xf numFmtId="164" fontId="0" fillId="4" borderId="11" xfId="0" applyNumberFormat="1" applyFill="1" applyBorder="1" applyAlignment="1">
      <alignment horizontal="center"/>
    </xf>
    <xf numFmtId="164" fontId="0" fillId="4" borderId="12" xfId="0" applyNumberFormat="1" applyFill="1" applyBorder="1" applyAlignment="1">
      <alignment horizontal="center"/>
    </xf>
    <xf numFmtId="164" fontId="0" fillId="4" borderId="20" xfId="0" applyNumberFormat="1" applyFill="1" applyBorder="1" applyAlignment="1">
      <alignment horizontal="center"/>
    </xf>
    <xf numFmtId="164" fontId="0" fillId="4" borderId="21" xfId="0" applyNumberFormat="1" applyFill="1" applyBorder="1" applyAlignment="1">
      <alignment horizontal="center"/>
    </xf>
    <xf numFmtId="164" fontId="0" fillId="4" borderId="23" xfId="0" applyNumberFormat="1" applyFill="1" applyBorder="1" applyAlignment="1">
      <alignment horizontal="center"/>
    </xf>
    <xf numFmtId="164" fontId="0" fillId="4" borderId="24" xfId="0" applyNumberFormat="1" applyFill="1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4" borderId="28" xfId="0" applyFill="1" applyBorder="1" applyAlignment="1">
      <alignment horizontal="center"/>
    </xf>
    <xf numFmtId="0" fontId="0" fillId="4" borderId="6" xfId="0" applyFill="1" applyBorder="1" applyAlignment="1">
      <alignment horizontal="center"/>
    </xf>
    <xf numFmtId="0" fontId="0" fillId="4" borderId="9" xfId="0" applyFill="1" applyBorder="1" applyAlignment="1">
      <alignment horizontal="center"/>
    </xf>
    <xf numFmtId="0" fontId="0" fillId="3" borderId="46" xfId="0" applyFill="1" applyBorder="1" applyAlignment="1">
      <alignment horizontal="center"/>
    </xf>
    <xf numFmtId="0" fontId="0" fillId="3" borderId="47" xfId="0" applyFill="1" applyBorder="1" applyAlignment="1">
      <alignment horizontal="center"/>
    </xf>
    <xf numFmtId="0" fontId="0" fillId="3" borderId="48" xfId="0" applyFill="1" applyBorder="1" applyAlignment="1">
      <alignment horizontal="center"/>
    </xf>
    <xf numFmtId="0" fontId="0" fillId="0" borderId="44" xfId="0" applyBorder="1" applyAlignment="1">
      <alignment horizontal="center"/>
    </xf>
    <xf numFmtId="0" fontId="0" fillId="0" borderId="45" xfId="0" applyBorder="1" applyAlignment="1">
      <alignment horizontal="center"/>
    </xf>
    <xf numFmtId="0" fontId="0" fillId="3" borderId="49" xfId="0" applyFill="1" applyBorder="1" applyAlignment="1">
      <alignment horizontal="center"/>
    </xf>
    <xf numFmtId="0" fontId="2" fillId="0" borderId="50" xfId="0" applyFont="1" applyBorder="1"/>
    <xf numFmtId="0" fontId="0" fillId="0" borderId="51" xfId="0" applyBorder="1" applyAlignment="1">
      <alignment horizontal="center"/>
    </xf>
    <xf numFmtId="0" fontId="0" fillId="0" borderId="52" xfId="0" applyBorder="1" applyAlignment="1">
      <alignment horizontal="center"/>
    </xf>
    <xf numFmtId="0" fontId="0" fillId="3" borderId="53" xfId="0" applyFill="1" applyBorder="1" applyAlignment="1">
      <alignment horizontal="center"/>
    </xf>
    <xf numFmtId="2" fontId="0" fillId="4" borderId="8" xfId="0" applyNumberFormat="1" applyFill="1" applyBorder="1"/>
    <xf numFmtId="2" fontId="0" fillId="4" borderId="9" xfId="0" applyNumberFormat="1" applyFill="1" applyBorder="1"/>
    <xf numFmtId="0" fontId="0" fillId="0" borderId="51" xfId="0" applyBorder="1"/>
    <xf numFmtId="0" fontId="0" fillId="0" borderId="52" xfId="0" applyBorder="1"/>
    <xf numFmtId="2" fontId="0" fillId="4" borderId="27" xfId="0" applyNumberFormat="1" applyFill="1" applyBorder="1"/>
    <xf numFmtId="2" fontId="0" fillId="4" borderId="28" xfId="0" applyNumberFormat="1" applyFill="1" applyBorder="1"/>
    <xf numFmtId="2" fontId="0" fillId="0" borderId="44" xfId="0" applyNumberFormat="1" applyBorder="1"/>
    <xf numFmtId="2" fontId="0" fillId="0" borderId="45" xfId="0" applyNumberFormat="1" applyBorder="1"/>
    <xf numFmtId="4" fontId="0" fillId="0" borderId="0" xfId="0" applyNumberFormat="1"/>
    <xf numFmtId="0" fontId="0" fillId="0" borderId="0" xfId="0" applyAlignment="1">
      <alignment horizontal="center"/>
    </xf>
    <xf numFmtId="4" fontId="0" fillId="0" borderId="6" xfId="0" applyNumberFormat="1" applyBorder="1"/>
    <xf numFmtId="4" fontId="0" fillId="0" borderId="9" xfId="0" applyNumberFormat="1" applyBorder="1"/>
    <xf numFmtId="4" fontId="0" fillId="0" borderId="28" xfId="0" applyNumberFormat="1" applyBorder="1"/>
    <xf numFmtId="0" fontId="2" fillId="0" borderId="2" xfId="0" applyFont="1" applyBorder="1"/>
    <xf numFmtId="0" fontId="2" fillId="0" borderId="3" xfId="0" applyFont="1" applyBorder="1"/>
    <xf numFmtId="4" fontId="2" fillId="0" borderId="4" xfId="0" applyNumberFormat="1" applyFont="1" applyBorder="1"/>
    <xf numFmtId="0" fontId="2" fillId="0" borderId="27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27" xfId="0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2" fillId="0" borderId="2" xfId="0" applyFont="1" applyBorder="1" applyAlignment="1">
      <alignment horizontal="center"/>
    </xf>
    <xf numFmtId="4" fontId="2" fillId="0" borderId="28" xfId="0" applyNumberFormat="1" applyFont="1" applyBorder="1" applyAlignment="1">
      <alignment horizontal="right"/>
    </xf>
    <xf numFmtId="4" fontId="0" fillId="0" borderId="6" xfId="0" applyNumberFormat="1" applyBorder="1" applyAlignment="1">
      <alignment horizontal="right"/>
    </xf>
    <xf numFmtId="4" fontId="0" fillId="0" borderId="9" xfId="0" applyNumberFormat="1" applyBorder="1" applyAlignment="1">
      <alignment horizontal="right"/>
    </xf>
    <xf numFmtId="4" fontId="0" fillId="0" borderId="28" xfId="0" applyNumberFormat="1" applyBorder="1" applyAlignment="1">
      <alignment horizontal="right"/>
    </xf>
    <xf numFmtId="4" fontId="2" fillId="0" borderId="3" xfId="0" applyNumberFormat="1" applyFont="1" applyBorder="1" applyAlignment="1">
      <alignment horizontal="right"/>
    </xf>
    <xf numFmtId="4" fontId="0" fillId="0" borderId="0" xfId="0" applyNumberFormat="1" applyAlignment="1">
      <alignment horizontal="right"/>
    </xf>
    <xf numFmtId="4" fontId="2" fillId="0" borderId="4" xfId="0" applyNumberFormat="1" applyFont="1" applyBorder="1" applyAlignment="1">
      <alignment horizontal="right"/>
    </xf>
    <xf numFmtId="0" fontId="2" fillId="0" borderId="25" xfId="0" applyFont="1" applyBorder="1" applyAlignment="1">
      <alignment horizontal="center"/>
    </xf>
    <xf numFmtId="0" fontId="2" fillId="4" borderId="13" xfId="0" applyFont="1" applyFill="1" applyBorder="1" applyAlignment="1">
      <alignment horizontal="left"/>
    </xf>
    <xf numFmtId="4" fontId="0" fillId="4" borderId="27" xfId="0" applyNumberFormat="1" applyFill="1" applyBorder="1"/>
    <xf numFmtId="4" fontId="0" fillId="4" borderId="28" xfId="0" applyNumberFormat="1" applyFill="1" applyBorder="1"/>
    <xf numFmtId="4" fontId="0" fillId="4" borderId="8" xfId="0" applyNumberFormat="1" applyFill="1" applyBorder="1"/>
    <xf numFmtId="4" fontId="0" fillId="4" borderId="9" xfId="0" applyNumberFormat="1" applyFill="1" applyBorder="1"/>
    <xf numFmtId="4" fontId="0" fillId="0" borderId="44" xfId="0" applyNumberFormat="1" applyBorder="1"/>
    <xf numFmtId="4" fontId="0" fillId="0" borderId="45" xfId="0" applyNumberFormat="1" applyBorder="1"/>
    <xf numFmtId="0" fontId="2" fillId="4" borderId="7" xfId="0" applyFont="1" applyFill="1" applyBorder="1" applyAlignment="1">
      <alignment wrapText="1"/>
    </xf>
    <xf numFmtId="0" fontId="0" fillId="3" borderId="40" xfId="0" applyFill="1" applyBorder="1" applyAlignment="1">
      <alignment horizontal="center"/>
    </xf>
    <xf numFmtId="0" fontId="0" fillId="3" borderId="41" xfId="0" applyFill="1" applyBorder="1" applyAlignment="1">
      <alignment horizontal="center"/>
    </xf>
    <xf numFmtId="0" fontId="0" fillId="3" borderId="42" xfId="0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0" fillId="4" borderId="37" xfId="0" applyFill="1" applyBorder="1" applyAlignment="1">
      <alignment horizontal="center"/>
    </xf>
    <xf numFmtId="0" fontId="0" fillId="4" borderId="38" xfId="0" applyFill="1" applyBorder="1" applyAlignment="1">
      <alignment horizontal="center"/>
    </xf>
    <xf numFmtId="0" fontId="0" fillId="3" borderId="37" xfId="0" applyFill="1" applyBorder="1" applyAlignment="1">
      <alignment horizontal="center"/>
    </xf>
    <xf numFmtId="0" fontId="0" fillId="3" borderId="39" xfId="0" applyFill="1" applyBorder="1" applyAlignment="1">
      <alignment horizontal="center"/>
    </xf>
    <xf numFmtId="0" fontId="0" fillId="3" borderId="38" xfId="0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4" fontId="0" fillId="0" borderId="6" xfId="0" applyNumberFormat="1" applyBorder="1" applyAlignment="1">
      <alignment vertical="center"/>
    </xf>
    <xf numFmtId="4" fontId="0" fillId="0" borderId="9" xfId="0" applyNumberFormat="1" applyBorder="1" applyAlignment="1">
      <alignment vertic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">
  <a:themeElements>
    <a:clrScheme name="Suva">
      <a:dk1>
        <a:sysClr val="windowText" lastClr="000000"/>
      </a:dk1>
      <a:lt1>
        <a:sysClr val="window" lastClr="FFFFFF"/>
      </a:lt1>
      <a:dk2>
        <a:srgbClr val="A5A5A5"/>
      </a:dk2>
      <a:lt2>
        <a:srgbClr val="E7E6E6"/>
      </a:lt2>
      <a:accent1>
        <a:srgbClr val="666666"/>
      </a:accent1>
      <a:accent2>
        <a:srgbClr val="FF8200"/>
      </a:accent2>
      <a:accent3>
        <a:srgbClr val="00B8CF"/>
      </a:accent3>
      <a:accent4>
        <a:srgbClr val="C1E200"/>
      </a:accent4>
      <a:accent5>
        <a:srgbClr val="EB0064"/>
      </a:accent5>
      <a:accent6>
        <a:srgbClr val="FCE300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0D943D-BB31-49E5-9FDF-9C4221306AF9}">
  <dimension ref="B1:AG20"/>
  <sheetViews>
    <sheetView zoomScale="145" zoomScaleNormal="145" workbookViewId="0">
      <selection activeCell="B14" sqref="B14"/>
    </sheetView>
  </sheetViews>
  <sheetFormatPr baseColWidth="10" defaultRowHeight="15" x14ac:dyDescent="0.25"/>
  <cols>
    <col min="2" max="2" width="22.5703125" style="1" bestFit="1" customWidth="1"/>
    <col min="3" max="33" width="6.140625" bestFit="1" customWidth="1"/>
  </cols>
  <sheetData>
    <row r="1" spans="2:33" ht="15.75" thickBot="1" x14ac:dyDescent="0.3"/>
    <row r="2" spans="2:33" ht="15.75" thickBot="1" x14ac:dyDescent="0.3">
      <c r="B2" s="18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20"/>
    </row>
    <row r="3" spans="2:33" ht="19.5" thickBot="1" x14ac:dyDescent="0.35">
      <c r="B3" s="98" t="s">
        <v>58</v>
      </c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  <c r="S3" s="99"/>
      <c r="T3" s="99"/>
      <c r="U3" s="99"/>
      <c r="V3" s="99"/>
      <c r="W3" s="99"/>
      <c r="X3" s="99"/>
      <c r="Y3" s="99"/>
      <c r="Z3" s="99"/>
      <c r="AA3" s="99"/>
      <c r="AB3" s="99"/>
      <c r="AC3" s="99"/>
      <c r="AD3" s="99"/>
      <c r="AE3" s="99"/>
      <c r="AF3" s="99"/>
      <c r="AG3" s="100"/>
    </row>
    <row r="4" spans="2:33" ht="15.75" thickBot="1" x14ac:dyDescent="0.3">
      <c r="B4" s="4" t="s">
        <v>49</v>
      </c>
      <c r="C4" s="33">
        <v>45658</v>
      </c>
      <c r="D4" s="33">
        <v>45659</v>
      </c>
      <c r="E4" s="33">
        <v>45660</v>
      </c>
      <c r="F4" s="33">
        <v>45661</v>
      </c>
      <c r="G4" s="33">
        <v>45662</v>
      </c>
      <c r="H4" s="33">
        <v>45663</v>
      </c>
      <c r="I4" s="33">
        <v>45664</v>
      </c>
      <c r="J4" s="33">
        <v>45665</v>
      </c>
      <c r="K4" s="33">
        <v>45666</v>
      </c>
      <c r="L4" s="33">
        <v>45667</v>
      </c>
      <c r="M4" s="33">
        <v>45668</v>
      </c>
      <c r="N4" s="33">
        <v>45669</v>
      </c>
      <c r="O4" s="33">
        <v>45670</v>
      </c>
      <c r="P4" s="33">
        <v>45671</v>
      </c>
      <c r="Q4" s="33">
        <v>45672</v>
      </c>
      <c r="R4" s="33">
        <v>45673</v>
      </c>
      <c r="S4" s="33">
        <v>45674</v>
      </c>
      <c r="T4" s="33">
        <v>45675</v>
      </c>
      <c r="U4" s="33">
        <v>45676</v>
      </c>
      <c r="V4" s="33">
        <v>45677</v>
      </c>
      <c r="W4" s="33">
        <v>45678</v>
      </c>
      <c r="X4" s="33">
        <v>45679</v>
      </c>
      <c r="Y4" s="33">
        <v>45680</v>
      </c>
      <c r="Z4" s="33">
        <v>45681</v>
      </c>
      <c r="AA4" s="33">
        <v>45682</v>
      </c>
      <c r="AB4" s="33">
        <v>45683</v>
      </c>
      <c r="AC4" s="33">
        <v>45684</v>
      </c>
      <c r="AD4" s="33">
        <v>45685</v>
      </c>
      <c r="AE4" s="33">
        <v>45686</v>
      </c>
      <c r="AF4" s="33">
        <v>45687</v>
      </c>
      <c r="AG4" s="34">
        <v>45688</v>
      </c>
    </row>
    <row r="5" spans="2:33" ht="15.75" thickBot="1" x14ac:dyDescent="0.3">
      <c r="B5" s="5" t="s">
        <v>29</v>
      </c>
      <c r="C5" s="6" t="s">
        <v>53</v>
      </c>
      <c r="D5" s="6" t="s">
        <v>54</v>
      </c>
      <c r="E5" s="6" t="s">
        <v>55</v>
      </c>
      <c r="F5" s="6" t="s">
        <v>56</v>
      </c>
      <c r="G5" s="6" t="s">
        <v>57</v>
      </c>
      <c r="H5" s="6" t="s">
        <v>3</v>
      </c>
      <c r="I5" s="6" t="s">
        <v>2</v>
      </c>
      <c r="J5" s="6" t="s">
        <v>53</v>
      </c>
      <c r="K5" s="6" t="s">
        <v>54</v>
      </c>
      <c r="L5" s="6" t="s">
        <v>55</v>
      </c>
      <c r="M5" s="6" t="s">
        <v>56</v>
      </c>
      <c r="N5" s="6" t="s">
        <v>57</v>
      </c>
      <c r="O5" s="6" t="s">
        <v>3</v>
      </c>
      <c r="P5" s="6" t="s">
        <v>2</v>
      </c>
      <c r="Q5" s="6" t="s">
        <v>53</v>
      </c>
      <c r="R5" s="6" t="s">
        <v>54</v>
      </c>
      <c r="S5" s="6" t="s">
        <v>55</v>
      </c>
      <c r="T5" s="6" t="s">
        <v>56</v>
      </c>
      <c r="U5" s="6" t="s">
        <v>57</v>
      </c>
      <c r="V5" s="6" t="s">
        <v>3</v>
      </c>
      <c r="W5" s="6" t="s">
        <v>2</v>
      </c>
      <c r="X5" s="6" t="s">
        <v>53</v>
      </c>
      <c r="Y5" s="6" t="s">
        <v>54</v>
      </c>
      <c r="Z5" s="6" t="s">
        <v>55</v>
      </c>
      <c r="AA5" s="6" t="s">
        <v>56</v>
      </c>
      <c r="AB5" s="6" t="s">
        <v>57</v>
      </c>
      <c r="AC5" s="6" t="s">
        <v>3</v>
      </c>
      <c r="AD5" s="6" t="s">
        <v>2</v>
      </c>
      <c r="AE5" s="6" t="s">
        <v>53</v>
      </c>
      <c r="AF5" s="6" t="s">
        <v>54</v>
      </c>
      <c r="AG5" s="7" t="s">
        <v>55</v>
      </c>
    </row>
    <row r="6" spans="2:33" ht="15.75" thickBot="1" x14ac:dyDescent="0.3">
      <c r="B6" s="5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7"/>
    </row>
    <row r="7" spans="2:33" ht="15.75" thickBot="1" x14ac:dyDescent="0.3">
      <c r="B7" s="5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7"/>
    </row>
    <row r="8" spans="2:33" ht="15.75" thickBot="1" x14ac:dyDescent="0.3">
      <c r="B8" s="8" t="s">
        <v>30</v>
      </c>
      <c r="C8" s="31">
        <v>1</v>
      </c>
      <c r="D8" s="31">
        <v>2</v>
      </c>
      <c r="E8" s="31">
        <v>3</v>
      </c>
      <c r="F8" s="31">
        <v>3</v>
      </c>
      <c r="G8" s="31">
        <v>4</v>
      </c>
      <c r="H8" s="31">
        <v>5</v>
      </c>
      <c r="I8" s="31">
        <v>6</v>
      </c>
      <c r="J8" s="31">
        <v>7</v>
      </c>
      <c r="K8" s="31">
        <v>8</v>
      </c>
      <c r="L8" s="31">
        <v>9</v>
      </c>
      <c r="M8" s="31">
        <v>10</v>
      </c>
      <c r="N8" s="31">
        <v>11</v>
      </c>
      <c r="O8" s="31">
        <v>12</v>
      </c>
      <c r="P8" s="31">
        <v>13</v>
      </c>
      <c r="Q8" s="31">
        <v>14</v>
      </c>
      <c r="R8" s="31">
        <v>15</v>
      </c>
      <c r="S8" s="31">
        <v>16</v>
      </c>
      <c r="T8" s="31">
        <v>17</v>
      </c>
      <c r="U8" s="31">
        <v>18</v>
      </c>
      <c r="V8" s="31">
        <v>19</v>
      </c>
      <c r="W8" s="31">
        <v>20</v>
      </c>
      <c r="X8" s="31">
        <v>21</v>
      </c>
      <c r="Y8" s="31">
        <v>22</v>
      </c>
      <c r="Z8" s="31">
        <v>23</v>
      </c>
      <c r="AA8" s="31">
        <v>24</v>
      </c>
      <c r="AB8" s="31">
        <v>25</v>
      </c>
      <c r="AC8" s="31">
        <v>26</v>
      </c>
      <c r="AD8" s="31">
        <v>27</v>
      </c>
      <c r="AE8" s="31">
        <v>28</v>
      </c>
      <c r="AF8" s="31">
        <v>28</v>
      </c>
      <c r="AG8" s="32">
        <v>29</v>
      </c>
    </row>
    <row r="9" spans="2:33" ht="15.75" thickBot="1" x14ac:dyDescent="0.3">
      <c r="B9" s="15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7"/>
    </row>
    <row r="10" spans="2:33" x14ac:dyDescent="0.25">
      <c r="B10" s="9" t="s">
        <v>31</v>
      </c>
      <c r="C10" s="35">
        <v>45658</v>
      </c>
      <c r="D10" s="35">
        <v>45658</v>
      </c>
      <c r="E10" s="35">
        <v>45658</v>
      </c>
      <c r="F10" s="35"/>
      <c r="G10" s="35" t="s">
        <v>8</v>
      </c>
      <c r="H10" s="35" t="s">
        <v>8</v>
      </c>
      <c r="I10" s="35" t="s">
        <v>8</v>
      </c>
      <c r="J10" s="35" t="s">
        <v>8</v>
      </c>
      <c r="K10" s="35" t="s">
        <v>8</v>
      </c>
      <c r="L10" s="35" t="s">
        <v>8</v>
      </c>
      <c r="M10" s="35" t="s">
        <v>8</v>
      </c>
      <c r="N10" s="35" t="s">
        <v>8</v>
      </c>
      <c r="O10" s="35" t="s">
        <v>8</v>
      </c>
      <c r="P10" s="35" t="s">
        <v>8</v>
      </c>
      <c r="Q10" s="35" t="s">
        <v>8</v>
      </c>
      <c r="R10" s="35" t="s">
        <v>8</v>
      </c>
      <c r="S10" s="35" t="s">
        <v>8</v>
      </c>
      <c r="T10" s="35" t="s">
        <v>8</v>
      </c>
      <c r="U10" s="35" t="s">
        <v>8</v>
      </c>
      <c r="V10" s="35" t="s">
        <v>8</v>
      </c>
      <c r="W10" s="35" t="s">
        <v>8</v>
      </c>
      <c r="X10" s="35" t="s">
        <v>8</v>
      </c>
      <c r="Y10" s="35" t="s">
        <v>8</v>
      </c>
      <c r="Z10" s="35" t="s">
        <v>8</v>
      </c>
      <c r="AA10" s="35" t="s">
        <v>8</v>
      </c>
      <c r="AB10" s="35" t="s">
        <v>8</v>
      </c>
      <c r="AC10" s="35" t="s">
        <v>8</v>
      </c>
      <c r="AD10" s="35" t="s">
        <v>8</v>
      </c>
      <c r="AE10" s="35" t="s">
        <v>8</v>
      </c>
      <c r="AF10" s="35"/>
      <c r="AG10" s="36" t="s">
        <v>9</v>
      </c>
    </row>
    <row r="11" spans="2:33" ht="15.75" thickBot="1" x14ac:dyDescent="0.3">
      <c r="B11" s="10" t="s">
        <v>32</v>
      </c>
      <c r="C11" s="37"/>
      <c r="D11" s="37"/>
      <c r="E11" s="37">
        <v>45660</v>
      </c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>
        <v>45686</v>
      </c>
      <c r="AF11" s="37"/>
      <c r="AG11" s="38" t="s">
        <v>9</v>
      </c>
    </row>
    <row r="12" spans="2:33" ht="15.75" thickBot="1" x14ac:dyDescent="0.3">
      <c r="B12" s="14"/>
      <c r="C12" s="39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  <c r="AF12" s="39"/>
      <c r="AG12" s="40"/>
    </row>
    <row r="13" spans="2:33" x14ac:dyDescent="0.25">
      <c r="B13" s="11" t="s">
        <v>33</v>
      </c>
      <c r="C13" s="103">
        <v>1</v>
      </c>
      <c r="D13" s="104"/>
      <c r="E13" s="105"/>
      <c r="F13" s="26"/>
      <c r="G13" s="26"/>
      <c r="H13" s="26"/>
      <c r="I13" s="26"/>
      <c r="J13" s="103">
        <v>2</v>
      </c>
      <c r="K13" s="104"/>
      <c r="L13" s="105"/>
      <c r="M13" s="101"/>
      <c r="N13" s="102"/>
      <c r="O13" s="103">
        <v>2</v>
      </c>
      <c r="P13" s="105"/>
      <c r="Q13" s="26"/>
      <c r="R13" s="26"/>
      <c r="S13" s="21">
        <v>3</v>
      </c>
      <c r="T13" s="26"/>
      <c r="U13" s="21">
        <v>4</v>
      </c>
      <c r="V13" s="26"/>
      <c r="W13" s="103">
        <v>5</v>
      </c>
      <c r="X13" s="104"/>
      <c r="Y13" s="104"/>
      <c r="Z13" s="105"/>
      <c r="AA13" s="27"/>
      <c r="AB13" s="103">
        <v>5</v>
      </c>
      <c r="AC13" s="105"/>
      <c r="AD13" s="103">
        <v>6</v>
      </c>
      <c r="AE13" s="105"/>
      <c r="AF13" s="26"/>
      <c r="AG13" s="41"/>
    </row>
    <row r="14" spans="2:33" x14ac:dyDescent="0.25">
      <c r="B14" s="2" t="s">
        <v>50</v>
      </c>
      <c r="C14" s="95">
        <v>3</v>
      </c>
      <c r="D14" s="96"/>
      <c r="E14" s="97"/>
      <c r="F14" s="28"/>
      <c r="G14" s="28"/>
      <c r="H14" s="28"/>
      <c r="I14" s="28"/>
      <c r="J14" s="95">
        <v>7</v>
      </c>
      <c r="K14" s="96"/>
      <c r="L14" s="96"/>
      <c r="M14" s="96"/>
      <c r="N14" s="96"/>
      <c r="O14" s="96"/>
      <c r="P14" s="97"/>
      <c r="Q14" s="28"/>
      <c r="R14" s="28"/>
      <c r="S14" s="22">
        <v>1</v>
      </c>
      <c r="T14" s="28"/>
      <c r="U14" s="22">
        <v>1</v>
      </c>
      <c r="V14" s="28"/>
      <c r="W14" s="95">
        <v>9</v>
      </c>
      <c r="X14" s="96"/>
      <c r="Y14" s="96"/>
      <c r="Z14" s="96"/>
      <c r="AA14" s="96"/>
      <c r="AB14" s="96"/>
      <c r="AC14" s="96"/>
      <c r="AD14" s="96"/>
      <c r="AE14" s="97"/>
      <c r="AF14" s="28"/>
      <c r="AG14" s="42"/>
    </row>
    <row r="15" spans="2:33" ht="15.75" thickBot="1" x14ac:dyDescent="0.3">
      <c r="B15" s="12" t="s">
        <v>51</v>
      </c>
      <c r="C15" s="29">
        <v>1</v>
      </c>
      <c r="D15" s="29">
        <v>1</v>
      </c>
      <c r="E15" s="29">
        <v>1</v>
      </c>
      <c r="F15" s="30"/>
      <c r="G15" s="30"/>
      <c r="H15" s="30"/>
      <c r="I15" s="30"/>
      <c r="J15" s="29">
        <v>1</v>
      </c>
      <c r="K15" s="29">
        <v>1</v>
      </c>
      <c r="L15" s="29">
        <v>1</v>
      </c>
      <c r="M15" s="29">
        <v>1</v>
      </c>
      <c r="N15" s="29">
        <v>1</v>
      </c>
      <c r="O15" s="29">
        <v>1</v>
      </c>
      <c r="P15" s="29">
        <v>1</v>
      </c>
      <c r="Q15" s="30"/>
      <c r="R15" s="30"/>
      <c r="S15" s="29">
        <v>1</v>
      </c>
      <c r="T15" s="30"/>
      <c r="U15" s="29">
        <v>1</v>
      </c>
      <c r="V15" s="30"/>
      <c r="W15" s="29">
        <v>1</v>
      </c>
      <c r="X15" s="29">
        <v>1</v>
      </c>
      <c r="Y15" s="29">
        <v>1</v>
      </c>
      <c r="Z15" s="29">
        <v>1</v>
      </c>
      <c r="AA15" s="29">
        <v>1</v>
      </c>
      <c r="AB15" s="29">
        <v>1</v>
      </c>
      <c r="AC15" s="29">
        <v>1</v>
      </c>
      <c r="AD15" s="29">
        <v>1</v>
      </c>
      <c r="AE15" s="29">
        <v>1</v>
      </c>
      <c r="AF15" s="30"/>
      <c r="AG15" s="43"/>
    </row>
    <row r="16" spans="2:33" ht="15.75" thickBot="1" x14ac:dyDescent="0.3">
      <c r="B16" s="14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40"/>
    </row>
    <row r="17" spans="2:33" x14ac:dyDescent="0.25">
      <c r="B17" s="11" t="s">
        <v>36</v>
      </c>
      <c r="C17" s="26"/>
      <c r="D17" s="26"/>
      <c r="E17" s="26"/>
      <c r="F17" s="26"/>
      <c r="G17" s="21">
        <v>7</v>
      </c>
      <c r="H17" s="101"/>
      <c r="I17" s="102"/>
      <c r="J17" s="21">
        <v>7</v>
      </c>
      <c r="K17" s="26"/>
      <c r="L17" s="26"/>
      <c r="M17" s="26"/>
      <c r="N17" s="21">
        <v>8</v>
      </c>
      <c r="O17" s="101"/>
      <c r="P17" s="102"/>
      <c r="Q17" s="103">
        <v>8</v>
      </c>
      <c r="R17" s="104"/>
      <c r="S17" s="104"/>
      <c r="T17" s="104"/>
      <c r="U17" s="105"/>
      <c r="V17" s="101"/>
      <c r="W17" s="102"/>
      <c r="X17" s="21">
        <v>8</v>
      </c>
      <c r="Y17" s="26"/>
      <c r="Z17" s="26"/>
      <c r="AA17" s="26"/>
      <c r="AB17" s="26"/>
      <c r="AC17" s="26"/>
      <c r="AD17" s="26"/>
      <c r="AE17" s="26"/>
      <c r="AF17" s="26"/>
      <c r="AG17" s="44">
        <v>9</v>
      </c>
    </row>
    <row r="18" spans="2:33" x14ac:dyDescent="0.25">
      <c r="B18" s="2" t="s">
        <v>52</v>
      </c>
      <c r="C18" s="28"/>
      <c r="D18" s="28"/>
      <c r="E18" s="28"/>
      <c r="F18" s="28"/>
      <c r="G18" s="95">
        <v>4</v>
      </c>
      <c r="H18" s="96"/>
      <c r="I18" s="96"/>
      <c r="J18" s="97"/>
      <c r="K18" s="28"/>
      <c r="L18" s="28"/>
      <c r="M18" s="28"/>
      <c r="N18" s="95">
        <v>11</v>
      </c>
      <c r="O18" s="96"/>
      <c r="P18" s="96"/>
      <c r="Q18" s="96"/>
      <c r="R18" s="96"/>
      <c r="S18" s="96"/>
      <c r="T18" s="96"/>
      <c r="U18" s="96"/>
      <c r="V18" s="96"/>
      <c r="W18" s="96"/>
      <c r="X18" s="97"/>
      <c r="Y18" s="28"/>
      <c r="Z18" s="28"/>
      <c r="AA18" s="28"/>
      <c r="AB18" s="28"/>
      <c r="AC18" s="28"/>
      <c r="AD18" s="28"/>
      <c r="AE18" s="28"/>
      <c r="AF18" s="28"/>
      <c r="AG18" s="45">
        <v>1</v>
      </c>
    </row>
    <row r="19" spans="2:33" ht="15.75" thickBot="1" x14ac:dyDescent="0.3">
      <c r="B19" s="12" t="s">
        <v>51</v>
      </c>
      <c r="C19" s="30"/>
      <c r="D19" s="30"/>
      <c r="E19" s="30"/>
      <c r="F19" s="30"/>
      <c r="G19" s="29">
        <v>1</v>
      </c>
      <c r="H19" s="29">
        <v>1</v>
      </c>
      <c r="I19" s="29">
        <v>1</v>
      </c>
      <c r="J19" s="29">
        <v>1</v>
      </c>
      <c r="K19" s="30"/>
      <c r="L19" s="30"/>
      <c r="M19" s="30"/>
      <c r="N19" s="29">
        <v>1</v>
      </c>
      <c r="O19" s="29">
        <v>1</v>
      </c>
      <c r="P19" s="29">
        <v>1</v>
      </c>
      <c r="Q19" s="29">
        <v>1</v>
      </c>
      <c r="R19" s="29">
        <v>1</v>
      </c>
      <c r="S19" s="29">
        <v>1</v>
      </c>
      <c r="T19" s="29">
        <v>1</v>
      </c>
      <c r="U19" s="29">
        <v>1</v>
      </c>
      <c r="V19" s="29">
        <v>1</v>
      </c>
      <c r="W19" s="29">
        <v>1</v>
      </c>
      <c r="X19" s="29">
        <v>1</v>
      </c>
      <c r="Y19" s="30"/>
      <c r="Z19" s="30"/>
      <c r="AA19" s="30"/>
      <c r="AB19" s="30"/>
      <c r="AC19" s="30"/>
      <c r="AD19" s="30"/>
      <c r="AE19" s="30"/>
      <c r="AF19" s="30"/>
      <c r="AG19" s="46">
        <v>1</v>
      </c>
    </row>
    <row r="20" spans="2:33" x14ac:dyDescent="0.25">
      <c r="B20" s="23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5"/>
    </row>
  </sheetData>
  <mergeCells count="17">
    <mergeCell ref="G18:J18"/>
    <mergeCell ref="Q17:U17"/>
    <mergeCell ref="O17:P17"/>
    <mergeCell ref="V17:W17"/>
    <mergeCell ref="N18:X18"/>
    <mergeCell ref="H17:I17"/>
    <mergeCell ref="C14:E14"/>
    <mergeCell ref="J14:P14"/>
    <mergeCell ref="W14:AE14"/>
    <mergeCell ref="B3:AG3"/>
    <mergeCell ref="M13:N13"/>
    <mergeCell ref="C13:E13"/>
    <mergeCell ref="J13:L13"/>
    <mergeCell ref="O13:P13"/>
    <mergeCell ref="W13:Z13"/>
    <mergeCell ref="AB13:AC13"/>
    <mergeCell ref="AD13:AE13"/>
  </mergeCells>
  <phoneticPr fontId="3" type="noConversion"/>
  <pageMargins left="0.7" right="0.7" top="0.78740157499999996" bottom="0.78740157499999996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5BFA98-9567-4DCC-9557-A4185C98F2A9}">
  <dimension ref="B1:AG34"/>
  <sheetViews>
    <sheetView zoomScale="145" zoomScaleNormal="145" workbookViewId="0">
      <selection activeCell="B21" sqref="B21"/>
    </sheetView>
  </sheetViews>
  <sheetFormatPr baseColWidth="10" defaultRowHeight="15" x14ac:dyDescent="0.25"/>
  <cols>
    <col min="2" max="2" width="38.140625" style="1" bestFit="1" customWidth="1"/>
    <col min="3" max="3" width="7.28515625" bestFit="1" customWidth="1"/>
    <col min="4" max="23" width="8.85546875" bestFit="1" customWidth="1"/>
    <col min="24" max="24" width="13.42578125" bestFit="1" customWidth="1"/>
    <col min="25" max="33" width="10" bestFit="1" customWidth="1"/>
  </cols>
  <sheetData>
    <row r="1" spans="2:33" ht="15.75" thickBot="1" x14ac:dyDescent="0.3"/>
    <row r="2" spans="2:33" ht="15.75" thickBot="1" x14ac:dyDescent="0.3">
      <c r="B2" s="106" t="s">
        <v>58</v>
      </c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  <c r="V2" s="107"/>
      <c r="W2" s="107"/>
      <c r="X2" s="107"/>
      <c r="Y2" s="107"/>
      <c r="Z2" s="107"/>
      <c r="AA2" s="107"/>
      <c r="AB2" s="107"/>
      <c r="AC2" s="107"/>
      <c r="AD2" s="107"/>
      <c r="AE2" s="107"/>
      <c r="AF2" s="107"/>
      <c r="AG2" s="108"/>
    </row>
    <row r="3" spans="2:33" ht="15.75" thickBot="1" x14ac:dyDescent="0.3">
      <c r="B3" s="4" t="s">
        <v>49</v>
      </c>
      <c r="C3" s="33">
        <v>45658</v>
      </c>
      <c r="D3" s="33">
        <v>45659</v>
      </c>
      <c r="E3" s="33">
        <v>45660</v>
      </c>
      <c r="F3" s="33">
        <v>45661</v>
      </c>
      <c r="G3" s="33">
        <v>45662</v>
      </c>
      <c r="H3" s="33">
        <v>45663</v>
      </c>
      <c r="I3" s="33">
        <v>45664</v>
      </c>
      <c r="J3" s="33">
        <v>45665</v>
      </c>
      <c r="K3" s="33">
        <v>45666</v>
      </c>
      <c r="L3" s="33">
        <v>45667</v>
      </c>
      <c r="M3" s="33">
        <v>45668</v>
      </c>
      <c r="N3" s="33">
        <v>45669</v>
      </c>
      <c r="O3" s="33">
        <v>45670</v>
      </c>
      <c r="P3" s="33">
        <v>45671</v>
      </c>
      <c r="Q3" s="33">
        <v>45672</v>
      </c>
      <c r="R3" s="33">
        <v>45673</v>
      </c>
      <c r="S3" s="33">
        <v>45674</v>
      </c>
      <c r="T3" s="33">
        <v>45675</v>
      </c>
      <c r="U3" s="33">
        <v>45676</v>
      </c>
      <c r="V3" s="33">
        <v>45677</v>
      </c>
      <c r="W3" s="33">
        <v>45678</v>
      </c>
      <c r="X3" s="33">
        <v>45679</v>
      </c>
      <c r="Y3" s="33">
        <v>45680</v>
      </c>
      <c r="Z3" s="33">
        <v>45681</v>
      </c>
      <c r="AA3" s="33">
        <v>45682</v>
      </c>
      <c r="AB3" s="33">
        <v>45683</v>
      </c>
      <c r="AC3" s="33">
        <v>45684</v>
      </c>
      <c r="AD3" s="33">
        <v>45685</v>
      </c>
      <c r="AE3" s="33">
        <v>45686</v>
      </c>
      <c r="AF3" s="33">
        <v>45687</v>
      </c>
      <c r="AG3" s="34">
        <v>45688</v>
      </c>
    </row>
    <row r="4" spans="2:33" ht="15.75" thickBot="1" x14ac:dyDescent="0.3">
      <c r="B4" s="5" t="s">
        <v>29</v>
      </c>
      <c r="C4" s="6" t="s">
        <v>53</v>
      </c>
      <c r="D4" s="6" t="s">
        <v>54</v>
      </c>
      <c r="E4" s="6" t="s">
        <v>55</v>
      </c>
      <c r="F4" s="6" t="s">
        <v>56</v>
      </c>
      <c r="G4" s="6" t="s">
        <v>57</v>
      </c>
      <c r="H4" s="6" t="s">
        <v>3</v>
      </c>
      <c r="I4" s="6" t="s">
        <v>2</v>
      </c>
      <c r="J4" s="6" t="s">
        <v>53</v>
      </c>
      <c r="K4" s="6" t="s">
        <v>54</v>
      </c>
      <c r="L4" s="6" t="s">
        <v>55</v>
      </c>
      <c r="M4" s="6" t="s">
        <v>56</v>
      </c>
      <c r="N4" s="6" t="s">
        <v>57</v>
      </c>
      <c r="O4" s="6" t="s">
        <v>3</v>
      </c>
      <c r="P4" s="6" t="s">
        <v>2</v>
      </c>
      <c r="Q4" s="6" t="s">
        <v>53</v>
      </c>
      <c r="R4" s="6" t="s">
        <v>54</v>
      </c>
      <c r="S4" s="6" t="s">
        <v>55</v>
      </c>
      <c r="T4" s="6" t="s">
        <v>56</v>
      </c>
      <c r="U4" s="6" t="s">
        <v>57</v>
      </c>
      <c r="V4" s="6" t="s">
        <v>3</v>
      </c>
      <c r="W4" s="6" t="s">
        <v>2</v>
      </c>
      <c r="X4" s="6" t="s">
        <v>53</v>
      </c>
      <c r="Y4" s="6" t="s">
        <v>54</v>
      </c>
      <c r="Z4" s="6" t="s">
        <v>55</v>
      </c>
      <c r="AA4" s="6" t="s">
        <v>56</v>
      </c>
      <c r="AB4" s="6" t="s">
        <v>57</v>
      </c>
      <c r="AC4" s="6" t="s">
        <v>3</v>
      </c>
      <c r="AD4" s="6" t="s">
        <v>2</v>
      </c>
      <c r="AE4" s="6" t="s">
        <v>53</v>
      </c>
      <c r="AF4" s="6" t="s">
        <v>54</v>
      </c>
      <c r="AG4" s="7" t="s">
        <v>55</v>
      </c>
    </row>
    <row r="5" spans="2:33" ht="15.75" thickBot="1" x14ac:dyDescent="0.3">
      <c r="B5" s="5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7"/>
    </row>
    <row r="6" spans="2:33" ht="15.75" thickBot="1" x14ac:dyDescent="0.3">
      <c r="B6" s="5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7"/>
    </row>
    <row r="7" spans="2:33" ht="15.75" thickBot="1" x14ac:dyDescent="0.3">
      <c r="B7" s="8" t="s">
        <v>30</v>
      </c>
      <c r="C7" s="31">
        <v>1</v>
      </c>
      <c r="D7" s="31">
        <v>2</v>
      </c>
      <c r="E7" s="31">
        <v>3</v>
      </c>
      <c r="F7" s="31">
        <v>3</v>
      </c>
      <c r="G7" s="31">
        <v>4</v>
      </c>
      <c r="H7" s="31">
        <v>5</v>
      </c>
      <c r="I7" s="31">
        <v>6</v>
      </c>
      <c r="J7" s="31">
        <v>7</v>
      </c>
      <c r="K7" s="31">
        <v>8</v>
      </c>
      <c r="L7" s="31">
        <v>9</v>
      </c>
      <c r="M7" s="31">
        <v>10</v>
      </c>
      <c r="N7" s="31">
        <v>11</v>
      </c>
      <c r="O7" s="31">
        <v>12</v>
      </c>
      <c r="P7" s="31">
        <v>13</v>
      </c>
      <c r="Q7" s="31">
        <v>14</v>
      </c>
      <c r="R7" s="31">
        <v>15</v>
      </c>
      <c r="S7" s="31">
        <v>16</v>
      </c>
      <c r="T7" s="31">
        <v>17</v>
      </c>
      <c r="U7" s="31">
        <v>18</v>
      </c>
      <c r="V7" s="31">
        <v>19</v>
      </c>
      <c r="W7" s="31">
        <v>20</v>
      </c>
      <c r="X7" s="31">
        <v>21</v>
      </c>
      <c r="Y7" s="31">
        <v>22</v>
      </c>
      <c r="Z7" s="31">
        <v>23</v>
      </c>
      <c r="AA7" s="31">
        <v>24</v>
      </c>
      <c r="AB7" s="31">
        <v>25</v>
      </c>
      <c r="AC7" s="31">
        <v>26</v>
      </c>
      <c r="AD7" s="31">
        <v>27</v>
      </c>
      <c r="AE7" s="31">
        <v>28</v>
      </c>
      <c r="AF7" s="31">
        <v>28</v>
      </c>
      <c r="AG7" s="32">
        <v>29</v>
      </c>
    </row>
    <row r="8" spans="2:33" ht="15.75" thickBot="1" x14ac:dyDescent="0.3">
      <c r="B8" s="15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7"/>
    </row>
    <row r="9" spans="2:33" x14ac:dyDescent="0.25">
      <c r="B9" s="9" t="s">
        <v>31</v>
      </c>
      <c r="C9" s="35">
        <v>45658</v>
      </c>
      <c r="D9" s="35">
        <v>45658</v>
      </c>
      <c r="E9" s="35">
        <v>45658</v>
      </c>
      <c r="F9" s="35"/>
      <c r="G9" s="35" t="s">
        <v>8</v>
      </c>
      <c r="H9" s="35" t="s">
        <v>8</v>
      </c>
      <c r="I9" s="35" t="s">
        <v>8</v>
      </c>
      <c r="J9" s="35" t="s">
        <v>8</v>
      </c>
      <c r="K9" s="35" t="s">
        <v>8</v>
      </c>
      <c r="L9" s="35" t="s">
        <v>8</v>
      </c>
      <c r="M9" s="35" t="s">
        <v>8</v>
      </c>
      <c r="N9" s="35" t="s">
        <v>8</v>
      </c>
      <c r="O9" s="35" t="s">
        <v>8</v>
      </c>
      <c r="P9" s="35" t="s">
        <v>8</v>
      </c>
      <c r="Q9" s="35" t="s">
        <v>8</v>
      </c>
      <c r="R9" s="35" t="s">
        <v>8</v>
      </c>
      <c r="S9" s="35" t="s">
        <v>8</v>
      </c>
      <c r="T9" s="35" t="s">
        <v>8</v>
      </c>
      <c r="U9" s="35" t="s">
        <v>8</v>
      </c>
      <c r="V9" s="35" t="s">
        <v>8</v>
      </c>
      <c r="W9" s="35" t="s">
        <v>8</v>
      </c>
      <c r="X9" s="35" t="s">
        <v>8</v>
      </c>
      <c r="Y9" s="35" t="s">
        <v>8</v>
      </c>
      <c r="Z9" s="35" t="s">
        <v>8</v>
      </c>
      <c r="AA9" s="35" t="s">
        <v>8</v>
      </c>
      <c r="AB9" s="35" t="s">
        <v>8</v>
      </c>
      <c r="AC9" s="35" t="s">
        <v>8</v>
      </c>
      <c r="AD9" s="35" t="s">
        <v>8</v>
      </c>
      <c r="AE9" s="35" t="s">
        <v>8</v>
      </c>
      <c r="AF9" s="35"/>
      <c r="AG9" s="36" t="s">
        <v>9</v>
      </c>
    </row>
    <row r="10" spans="2:33" ht="15.75" thickBot="1" x14ac:dyDescent="0.3">
      <c r="B10" s="10" t="s">
        <v>32</v>
      </c>
      <c r="C10" s="37"/>
      <c r="D10" s="37"/>
      <c r="E10" s="37">
        <v>45660</v>
      </c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>
        <v>45686</v>
      </c>
      <c r="AF10" s="37"/>
      <c r="AG10" s="38" t="s">
        <v>9</v>
      </c>
    </row>
    <row r="11" spans="2:33" ht="15.75" thickBot="1" x14ac:dyDescent="0.3">
      <c r="B11" s="23"/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47"/>
      <c r="AA11" s="47"/>
      <c r="AB11" s="47"/>
      <c r="AC11" s="47"/>
      <c r="AD11" s="47"/>
      <c r="AE11" s="47"/>
      <c r="AF11" s="47"/>
      <c r="AG11" s="48"/>
    </row>
    <row r="12" spans="2:33" x14ac:dyDescent="0.25">
      <c r="B12" s="11" t="s">
        <v>33</v>
      </c>
      <c r="C12" s="103">
        <v>1</v>
      </c>
      <c r="D12" s="104"/>
      <c r="E12" s="105"/>
      <c r="F12" s="26"/>
      <c r="G12" s="26"/>
      <c r="H12" s="26"/>
      <c r="I12" s="26"/>
      <c r="J12" s="103">
        <v>2</v>
      </c>
      <c r="K12" s="104"/>
      <c r="L12" s="105"/>
      <c r="M12" s="101"/>
      <c r="N12" s="102"/>
      <c r="O12" s="103">
        <v>2</v>
      </c>
      <c r="P12" s="105"/>
      <c r="Q12" s="26"/>
      <c r="R12" s="26"/>
      <c r="S12" s="21">
        <v>3</v>
      </c>
      <c r="T12" s="26"/>
      <c r="U12" s="21">
        <v>4</v>
      </c>
      <c r="V12" s="26"/>
      <c r="W12" s="103">
        <v>5</v>
      </c>
      <c r="X12" s="104"/>
      <c r="Y12" s="104"/>
      <c r="Z12" s="105"/>
      <c r="AA12" s="27"/>
      <c r="AB12" s="103">
        <v>5</v>
      </c>
      <c r="AC12" s="105"/>
      <c r="AD12" s="103">
        <v>6</v>
      </c>
      <c r="AE12" s="105"/>
      <c r="AF12" s="26"/>
      <c r="AG12" s="41"/>
    </row>
    <row r="13" spans="2:33" hidden="1" x14ac:dyDescent="0.25">
      <c r="B13" s="2" t="s">
        <v>0</v>
      </c>
      <c r="C13" s="95">
        <v>3</v>
      </c>
      <c r="D13" s="96"/>
      <c r="E13" s="97"/>
      <c r="F13" s="28"/>
      <c r="G13" s="28"/>
      <c r="H13" s="28"/>
      <c r="I13" s="28"/>
      <c r="J13" s="95">
        <v>7</v>
      </c>
      <c r="K13" s="96"/>
      <c r="L13" s="96"/>
      <c r="M13" s="96"/>
      <c r="N13" s="96"/>
      <c r="O13" s="96"/>
      <c r="P13" s="97"/>
      <c r="Q13" s="28"/>
      <c r="R13" s="28"/>
      <c r="S13" s="22">
        <v>1</v>
      </c>
      <c r="T13" s="28"/>
      <c r="U13" s="22">
        <v>1</v>
      </c>
      <c r="V13" s="28"/>
      <c r="W13" s="95">
        <v>9</v>
      </c>
      <c r="X13" s="96"/>
      <c r="Y13" s="96"/>
      <c r="Z13" s="96"/>
      <c r="AA13" s="96"/>
      <c r="AB13" s="96"/>
      <c r="AC13" s="96"/>
      <c r="AD13" s="96"/>
      <c r="AE13" s="97"/>
      <c r="AF13" s="28"/>
      <c r="AG13" s="42"/>
    </row>
    <row r="14" spans="2:33" hidden="1" x14ac:dyDescent="0.25">
      <c r="B14" s="2" t="s">
        <v>1</v>
      </c>
      <c r="C14" s="49">
        <v>1</v>
      </c>
      <c r="D14" s="49">
        <v>1</v>
      </c>
      <c r="E14" s="49">
        <v>1</v>
      </c>
      <c r="F14" s="28"/>
      <c r="G14" s="28"/>
      <c r="H14" s="28"/>
      <c r="I14" s="28"/>
      <c r="J14" s="49">
        <v>1</v>
      </c>
      <c r="K14" s="49">
        <v>1</v>
      </c>
      <c r="L14" s="49">
        <v>1</v>
      </c>
      <c r="M14" s="49">
        <v>1</v>
      </c>
      <c r="N14" s="49">
        <v>1</v>
      </c>
      <c r="O14" s="49">
        <v>1</v>
      </c>
      <c r="P14" s="49">
        <v>1</v>
      </c>
      <c r="Q14" s="28"/>
      <c r="R14" s="28"/>
      <c r="S14" s="49">
        <v>1</v>
      </c>
      <c r="T14" s="28"/>
      <c r="U14" s="49">
        <v>1</v>
      </c>
      <c r="V14" s="28"/>
      <c r="W14" s="49">
        <v>1</v>
      </c>
      <c r="X14" s="49">
        <v>1</v>
      </c>
      <c r="Y14" s="49">
        <v>1</v>
      </c>
      <c r="Z14" s="49">
        <v>1</v>
      </c>
      <c r="AA14" s="49">
        <v>1</v>
      </c>
      <c r="AB14" s="49">
        <v>1</v>
      </c>
      <c r="AC14" s="49">
        <v>1</v>
      </c>
      <c r="AD14" s="49">
        <v>1</v>
      </c>
      <c r="AE14" s="49">
        <v>1</v>
      </c>
      <c r="AF14" s="28"/>
      <c r="AG14" s="42"/>
    </row>
    <row r="15" spans="2:33" x14ac:dyDescent="0.25">
      <c r="B15" s="2" t="s">
        <v>59</v>
      </c>
      <c r="C15" s="49">
        <v>500</v>
      </c>
      <c r="D15" s="49">
        <v>500</v>
      </c>
      <c r="E15" s="49">
        <v>500</v>
      </c>
      <c r="F15" s="28"/>
      <c r="G15" s="28"/>
      <c r="H15" s="28"/>
      <c r="I15" s="28"/>
      <c r="J15" s="49">
        <v>225</v>
      </c>
      <c r="K15" s="49">
        <v>450</v>
      </c>
      <c r="L15" s="49">
        <v>450</v>
      </c>
      <c r="M15" s="28"/>
      <c r="N15" s="28"/>
      <c r="O15" s="49">
        <v>600</v>
      </c>
      <c r="P15" s="49">
        <v>600</v>
      </c>
      <c r="Q15" s="28"/>
      <c r="R15" s="28"/>
      <c r="S15" s="49">
        <v>600</v>
      </c>
      <c r="T15" s="28"/>
      <c r="U15" s="49">
        <v>600</v>
      </c>
      <c r="V15" s="28"/>
      <c r="W15" s="49">
        <v>600</v>
      </c>
      <c r="X15" s="49">
        <v>420</v>
      </c>
      <c r="Y15" s="49">
        <v>600</v>
      </c>
      <c r="Z15" s="49">
        <v>600</v>
      </c>
      <c r="AA15" s="28"/>
      <c r="AB15" s="49">
        <v>300</v>
      </c>
      <c r="AC15" s="49">
        <v>200</v>
      </c>
      <c r="AD15" s="49">
        <v>250</v>
      </c>
      <c r="AE15" s="49">
        <v>50</v>
      </c>
      <c r="AF15" s="28"/>
      <c r="AG15" s="42"/>
    </row>
    <row r="16" spans="2:33" ht="15.75" thickBot="1" x14ac:dyDescent="0.3">
      <c r="B16" s="12" t="s">
        <v>60</v>
      </c>
      <c r="C16" s="29">
        <f>C15</f>
        <v>500</v>
      </c>
      <c r="D16" s="29">
        <f>C16+D15</f>
        <v>1000</v>
      </c>
      <c r="E16" s="29">
        <f t="shared" ref="E16:AG16" si="0">D16+E15</f>
        <v>1500</v>
      </c>
      <c r="F16" s="30">
        <f t="shared" si="0"/>
        <v>1500</v>
      </c>
      <c r="G16" s="30">
        <f t="shared" si="0"/>
        <v>1500</v>
      </c>
      <c r="H16" s="30">
        <f t="shared" si="0"/>
        <v>1500</v>
      </c>
      <c r="I16" s="30">
        <f t="shared" si="0"/>
        <v>1500</v>
      </c>
      <c r="J16" s="29">
        <f t="shared" si="0"/>
        <v>1725</v>
      </c>
      <c r="K16" s="29">
        <f t="shared" si="0"/>
        <v>2175</v>
      </c>
      <c r="L16" s="29">
        <f t="shared" si="0"/>
        <v>2625</v>
      </c>
      <c r="M16" s="30">
        <f t="shared" si="0"/>
        <v>2625</v>
      </c>
      <c r="N16" s="30">
        <f t="shared" si="0"/>
        <v>2625</v>
      </c>
      <c r="O16" s="29">
        <f t="shared" si="0"/>
        <v>3225</v>
      </c>
      <c r="P16" s="29">
        <f t="shared" si="0"/>
        <v>3825</v>
      </c>
      <c r="Q16" s="30">
        <f t="shared" si="0"/>
        <v>3825</v>
      </c>
      <c r="R16" s="30">
        <f t="shared" si="0"/>
        <v>3825</v>
      </c>
      <c r="S16" s="29">
        <f t="shared" si="0"/>
        <v>4425</v>
      </c>
      <c r="T16" s="30">
        <f t="shared" si="0"/>
        <v>4425</v>
      </c>
      <c r="U16" s="29">
        <f t="shared" si="0"/>
        <v>5025</v>
      </c>
      <c r="V16" s="30">
        <f t="shared" si="0"/>
        <v>5025</v>
      </c>
      <c r="W16" s="29">
        <f t="shared" si="0"/>
        <v>5625</v>
      </c>
      <c r="X16" s="29">
        <f t="shared" si="0"/>
        <v>6045</v>
      </c>
      <c r="Y16" s="29">
        <f t="shared" si="0"/>
        <v>6645</v>
      </c>
      <c r="Z16" s="29">
        <f t="shared" si="0"/>
        <v>7245</v>
      </c>
      <c r="AA16" s="30">
        <f t="shared" si="0"/>
        <v>7245</v>
      </c>
      <c r="AB16" s="29">
        <f t="shared" si="0"/>
        <v>7545</v>
      </c>
      <c r="AC16" s="29">
        <f t="shared" si="0"/>
        <v>7745</v>
      </c>
      <c r="AD16" s="29">
        <f t="shared" si="0"/>
        <v>7995</v>
      </c>
      <c r="AE16" s="29">
        <f t="shared" si="0"/>
        <v>8045</v>
      </c>
      <c r="AF16" s="30">
        <f t="shared" si="0"/>
        <v>8045</v>
      </c>
      <c r="AG16" s="43">
        <f t="shared" si="0"/>
        <v>8045</v>
      </c>
    </row>
    <row r="17" spans="2:33" ht="15.75" thickBot="1" x14ac:dyDescent="0.3">
      <c r="B17" s="14"/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  <c r="AG17" s="40"/>
    </row>
    <row r="18" spans="2:33" x14ac:dyDescent="0.25">
      <c r="B18" s="11" t="s">
        <v>36</v>
      </c>
      <c r="C18" s="26"/>
      <c r="D18" s="26"/>
      <c r="E18" s="26"/>
      <c r="F18" s="26"/>
      <c r="G18" s="21">
        <v>7</v>
      </c>
      <c r="H18" s="101"/>
      <c r="I18" s="102"/>
      <c r="J18" s="21">
        <v>7</v>
      </c>
      <c r="K18" s="26"/>
      <c r="L18" s="26"/>
      <c r="M18" s="26"/>
      <c r="N18" s="21">
        <v>8</v>
      </c>
      <c r="O18" s="101"/>
      <c r="P18" s="102"/>
      <c r="Q18" s="103">
        <v>8</v>
      </c>
      <c r="R18" s="104"/>
      <c r="S18" s="104"/>
      <c r="T18" s="104"/>
      <c r="U18" s="105"/>
      <c r="V18" s="101"/>
      <c r="W18" s="102"/>
      <c r="X18" s="21">
        <v>8</v>
      </c>
      <c r="Y18" s="26"/>
      <c r="Z18" s="26"/>
      <c r="AA18" s="26"/>
      <c r="AB18" s="26"/>
      <c r="AC18" s="26"/>
      <c r="AD18" s="26"/>
      <c r="AE18" s="26"/>
      <c r="AF18" s="26"/>
      <c r="AG18" s="44">
        <v>9</v>
      </c>
    </row>
    <row r="19" spans="2:33" hidden="1" x14ac:dyDescent="0.25">
      <c r="B19" s="2" t="s">
        <v>4</v>
      </c>
      <c r="C19" s="28"/>
      <c r="D19" s="28"/>
      <c r="E19" s="28"/>
      <c r="F19" s="28"/>
      <c r="G19" s="95">
        <v>4</v>
      </c>
      <c r="H19" s="96"/>
      <c r="I19" s="96"/>
      <c r="J19" s="97"/>
      <c r="K19" s="28"/>
      <c r="L19" s="28"/>
      <c r="M19" s="28"/>
      <c r="N19" s="95">
        <v>11</v>
      </c>
      <c r="O19" s="96"/>
      <c r="P19" s="96"/>
      <c r="Q19" s="96"/>
      <c r="R19" s="96"/>
      <c r="S19" s="96"/>
      <c r="T19" s="96"/>
      <c r="U19" s="96"/>
      <c r="V19" s="96"/>
      <c r="W19" s="96"/>
      <c r="X19" s="97"/>
      <c r="Y19" s="28"/>
      <c r="Z19" s="28"/>
      <c r="AA19" s="28"/>
      <c r="AB19" s="28"/>
      <c r="AC19" s="28"/>
      <c r="AD19" s="28"/>
      <c r="AE19" s="28"/>
      <c r="AF19" s="28"/>
      <c r="AG19" s="45">
        <v>1</v>
      </c>
    </row>
    <row r="20" spans="2:33" hidden="1" x14ac:dyDescent="0.25">
      <c r="B20" s="2" t="s">
        <v>1</v>
      </c>
      <c r="C20" s="28"/>
      <c r="D20" s="28"/>
      <c r="E20" s="28"/>
      <c r="F20" s="28"/>
      <c r="G20" s="49">
        <v>1</v>
      </c>
      <c r="H20" s="49">
        <v>1</v>
      </c>
      <c r="I20" s="49">
        <v>1</v>
      </c>
      <c r="J20" s="49">
        <v>1</v>
      </c>
      <c r="K20" s="28"/>
      <c r="L20" s="28"/>
      <c r="M20" s="28"/>
      <c r="N20" s="49">
        <v>1</v>
      </c>
      <c r="O20" s="49">
        <v>1</v>
      </c>
      <c r="P20" s="49">
        <v>1</v>
      </c>
      <c r="Q20" s="49">
        <v>1</v>
      </c>
      <c r="R20" s="49">
        <v>1</v>
      </c>
      <c r="S20" s="49">
        <v>1</v>
      </c>
      <c r="T20" s="49">
        <v>1</v>
      </c>
      <c r="U20" s="49">
        <v>1</v>
      </c>
      <c r="V20" s="49">
        <v>1</v>
      </c>
      <c r="W20" s="49">
        <v>1</v>
      </c>
      <c r="X20" s="49">
        <v>1</v>
      </c>
      <c r="Y20" s="28"/>
      <c r="Z20" s="28"/>
      <c r="AA20" s="28"/>
      <c r="AB20" s="28"/>
      <c r="AC20" s="28"/>
      <c r="AD20" s="28"/>
      <c r="AE20" s="28"/>
      <c r="AF20" s="28"/>
      <c r="AG20" s="53">
        <v>1</v>
      </c>
    </row>
    <row r="21" spans="2:33" x14ac:dyDescent="0.25">
      <c r="B21" s="2" t="s">
        <v>61</v>
      </c>
      <c r="C21" s="3"/>
      <c r="D21" s="3"/>
      <c r="E21" s="3"/>
      <c r="F21" s="3"/>
      <c r="G21" s="49">
        <v>400</v>
      </c>
      <c r="H21" s="3"/>
      <c r="I21" s="3"/>
      <c r="J21" s="49">
        <v>225</v>
      </c>
      <c r="K21" s="3"/>
      <c r="L21" s="3"/>
      <c r="M21" s="3"/>
      <c r="N21" s="49">
        <v>600</v>
      </c>
      <c r="O21" s="3"/>
      <c r="P21" s="3"/>
      <c r="Q21" s="49">
        <v>250</v>
      </c>
      <c r="R21" s="49">
        <v>600</v>
      </c>
      <c r="S21" s="49">
        <v>300</v>
      </c>
      <c r="T21" s="49">
        <v>450</v>
      </c>
      <c r="U21" s="49">
        <v>450</v>
      </c>
      <c r="V21" s="3"/>
      <c r="W21" s="3"/>
      <c r="X21" s="49">
        <v>200</v>
      </c>
      <c r="Y21" s="3"/>
      <c r="Z21" s="3"/>
      <c r="AA21" s="3"/>
      <c r="AB21" s="3"/>
      <c r="AC21" s="3"/>
      <c r="AD21" s="3"/>
      <c r="AE21" s="3"/>
      <c r="AF21" s="3"/>
      <c r="AG21" s="53">
        <v>50</v>
      </c>
    </row>
    <row r="22" spans="2:33" ht="15.75" thickBot="1" x14ac:dyDescent="0.3">
      <c r="B22" s="12" t="s">
        <v>62</v>
      </c>
      <c r="C22" s="13">
        <f>C21</f>
        <v>0</v>
      </c>
      <c r="D22" s="13">
        <f>C22+D21</f>
        <v>0</v>
      </c>
      <c r="E22" s="13">
        <f t="shared" ref="E22:AG22" si="1">D22+E21</f>
        <v>0</v>
      </c>
      <c r="F22" s="13">
        <f t="shared" si="1"/>
        <v>0</v>
      </c>
      <c r="G22" s="29">
        <f t="shared" si="1"/>
        <v>400</v>
      </c>
      <c r="H22" s="13">
        <f t="shared" si="1"/>
        <v>400</v>
      </c>
      <c r="I22" s="13">
        <f t="shared" si="1"/>
        <v>400</v>
      </c>
      <c r="J22" s="29">
        <f t="shared" si="1"/>
        <v>625</v>
      </c>
      <c r="K22" s="13">
        <f t="shared" si="1"/>
        <v>625</v>
      </c>
      <c r="L22" s="13">
        <f t="shared" si="1"/>
        <v>625</v>
      </c>
      <c r="M22" s="13">
        <f t="shared" si="1"/>
        <v>625</v>
      </c>
      <c r="N22" s="29">
        <f t="shared" si="1"/>
        <v>1225</v>
      </c>
      <c r="O22" s="13">
        <f t="shared" si="1"/>
        <v>1225</v>
      </c>
      <c r="P22" s="13">
        <f t="shared" si="1"/>
        <v>1225</v>
      </c>
      <c r="Q22" s="29">
        <f t="shared" si="1"/>
        <v>1475</v>
      </c>
      <c r="R22" s="29">
        <f t="shared" si="1"/>
        <v>2075</v>
      </c>
      <c r="S22" s="29">
        <f t="shared" si="1"/>
        <v>2375</v>
      </c>
      <c r="T22" s="29">
        <f t="shared" si="1"/>
        <v>2825</v>
      </c>
      <c r="U22" s="29">
        <f t="shared" si="1"/>
        <v>3275</v>
      </c>
      <c r="V22" s="13">
        <f t="shared" si="1"/>
        <v>3275</v>
      </c>
      <c r="W22" s="13">
        <f t="shared" si="1"/>
        <v>3275</v>
      </c>
      <c r="X22" s="29">
        <f t="shared" si="1"/>
        <v>3475</v>
      </c>
      <c r="Y22" s="13">
        <f t="shared" si="1"/>
        <v>3475</v>
      </c>
      <c r="Z22" s="13">
        <f t="shared" si="1"/>
        <v>3475</v>
      </c>
      <c r="AA22" s="13">
        <f t="shared" si="1"/>
        <v>3475</v>
      </c>
      <c r="AB22" s="13">
        <f t="shared" si="1"/>
        <v>3475</v>
      </c>
      <c r="AC22" s="13">
        <f t="shared" si="1"/>
        <v>3475</v>
      </c>
      <c r="AD22" s="13">
        <f t="shared" si="1"/>
        <v>3475</v>
      </c>
      <c r="AE22" s="13">
        <f t="shared" si="1"/>
        <v>3475</v>
      </c>
      <c r="AF22" s="13">
        <f t="shared" si="1"/>
        <v>3475</v>
      </c>
      <c r="AG22" s="46">
        <f t="shared" si="1"/>
        <v>3525</v>
      </c>
    </row>
    <row r="23" spans="2:33" ht="15.75" thickBot="1" x14ac:dyDescent="0.3">
      <c r="B23" s="23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5"/>
    </row>
    <row r="24" spans="2:33" x14ac:dyDescent="0.25">
      <c r="B24" s="11" t="s">
        <v>63</v>
      </c>
      <c r="C24" s="88">
        <f>C22+C16</f>
        <v>500</v>
      </c>
      <c r="D24" s="88">
        <f t="shared" ref="D24:AG24" si="2">D22+D16</f>
        <v>1000</v>
      </c>
      <c r="E24" s="88">
        <f t="shared" si="2"/>
        <v>1500</v>
      </c>
      <c r="F24" s="88">
        <f t="shared" si="2"/>
        <v>1500</v>
      </c>
      <c r="G24" s="88">
        <f t="shared" si="2"/>
        <v>1900</v>
      </c>
      <c r="H24" s="88">
        <f t="shared" si="2"/>
        <v>1900</v>
      </c>
      <c r="I24" s="88">
        <f t="shared" si="2"/>
        <v>1900</v>
      </c>
      <c r="J24" s="88">
        <f t="shared" si="2"/>
        <v>2350</v>
      </c>
      <c r="K24" s="88">
        <f t="shared" si="2"/>
        <v>2800</v>
      </c>
      <c r="L24" s="88">
        <f t="shared" si="2"/>
        <v>3250</v>
      </c>
      <c r="M24" s="88">
        <f t="shared" si="2"/>
        <v>3250</v>
      </c>
      <c r="N24" s="88">
        <f t="shared" si="2"/>
        <v>3850</v>
      </c>
      <c r="O24" s="88">
        <f t="shared" si="2"/>
        <v>4450</v>
      </c>
      <c r="P24" s="88">
        <f t="shared" si="2"/>
        <v>5050</v>
      </c>
      <c r="Q24" s="88">
        <f t="shared" si="2"/>
        <v>5300</v>
      </c>
      <c r="R24" s="88">
        <f t="shared" si="2"/>
        <v>5900</v>
      </c>
      <c r="S24" s="88">
        <f t="shared" si="2"/>
        <v>6800</v>
      </c>
      <c r="T24" s="88">
        <f t="shared" si="2"/>
        <v>7250</v>
      </c>
      <c r="U24" s="88">
        <f t="shared" si="2"/>
        <v>8300</v>
      </c>
      <c r="V24" s="88">
        <f t="shared" si="2"/>
        <v>8300</v>
      </c>
      <c r="W24" s="88">
        <f t="shared" si="2"/>
        <v>8900</v>
      </c>
      <c r="X24" s="88">
        <f t="shared" si="2"/>
        <v>9520</v>
      </c>
      <c r="Y24" s="88">
        <f t="shared" si="2"/>
        <v>10120</v>
      </c>
      <c r="Z24" s="88">
        <f t="shared" si="2"/>
        <v>10720</v>
      </c>
      <c r="AA24" s="88">
        <f t="shared" si="2"/>
        <v>10720</v>
      </c>
      <c r="AB24" s="88">
        <f t="shared" si="2"/>
        <v>11020</v>
      </c>
      <c r="AC24" s="88">
        <f t="shared" si="2"/>
        <v>11220</v>
      </c>
      <c r="AD24" s="88">
        <f t="shared" si="2"/>
        <v>11470</v>
      </c>
      <c r="AE24" s="88">
        <f t="shared" si="2"/>
        <v>11520</v>
      </c>
      <c r="AF24" s="88">
        <f t="shared" si="2"/>
        <v>11520</v>
      </c>
      <c r="AG24" s="89">
        <f t="shared" si="2"/>
        <v>11570</v>
      </c>
    </row>
    <row r="25" spans="2:33" ht="15.75" thickBot="1" x14ac:dyDescent="0.3">
      <c r="B25" s="12" t="s">
        <v>42</v>
      </c>
      <c r="C25" s="90">
        <f>148200/360*C7</f>
        <v>411.66666666666669</v>
      </c>
      <c r="D25" s="90">
        <f t="shared" ref="D25:AG25" si="3">148200/360*D7</f>
        <v>823.33333333333337</v>
      </c>
      <c r="E25" s="90">
        <f t="shared" si="3"/>
        <v>1235</v>
      </c>
      <c r="F25" s="90">
        <f t="shared" si="3"/>
        <v>1235</v>
      </c>
      <c r="G25" s="90">
        <f t="shared" si="3"/>
        <v>1646.6666666666667</v>
      </c>
      <c r="H25" s="90">
        <f t="shared" si="3"/>
        <v>2058.3333333333335</v>
      </c>
      <c r="I25" s="90">
        <f t="shared" si="3"/>
        <v>2470</v>
      </c>
      <c r="J25" s="90">
        <f t="shared" si="3"/>
        <v>2881.666666666667</v>
      </c>
      <c r="K25" s="90">
        <f t="shared" si="3"/>
        <v>3293.3333333333335</v>
      </c>
      <c r="L25" s="90">
        <f t="shared" si="3"/>
        <v>3705</v>
      </c>
      <c r="M25" s="90">
        <f t="shared" si="3"/>
        <v>4116.666666666667</v>
      </c>
      <c r="N25" s="90">
        <f t="shared" si="3"/>
        <v>4528.3333333333339</v>
      </c>
      <c r="O25" s="90">
        <f t="shared" si="3"/>
        <v>4940</v>
      </c>
      <c r="P25" s="90">
        <f t="shared" si="3"/>
        <v>5351.666666666667</v>
      </c>
      <c r="Q25" s="90">
        <f t="shared" si="3"/>
        <v>5763.3333333333339</v>
      </c>
      <c r="R25" s="90">
        <f t="shared" si="3"/>
        <v>6175</v>
      </c>
      <c r="S25" s="90">
        <f t="shared" si="3"/>
        <v>6586.666666666667</v>
      </c>
      <c r="T25" s="90">
        <f t="shared" si="3"/>
        <v>6998.3333333333339</v>
      </c>
      <c r="U25" s="90">
        <f t="shared" si="3"/>
        <v>7410</v>
      </c>
      <c r="V25" s="90">
        <f t="shared" si="3"/>
        <v>7821.666666666667</v>
      </c>
      <c r="W25" s="90">
        <f t="shared" si="3"/>
        <v>8233.3333333333339</v>
      </c>
      <c r="X25" s="90">
        <f t="shared" si="3"/>
        <v>8645</v>
      </c>
      <c r="Y25" s="90">
        <f t="shared" si="3"/>
        <v>9056.6666666666679</v>
      </c>
      <c r="Z25" s="90">
        <f t="shared" si="3"/>
        <v>9468.3333333333339</v>
      </c>
      <c r="AA25" s="90">
        <f t="shared" si="3"/>
        <v>9880</v>
      </c>
      <c r="AB25" s="90">
        <f t="shared" si="3"/>
        <v>10291.666666666668</v>
      </c>
      <c r="AC25" s="90">
        <f t="shared" si="3"/>
        <v>10703.333333333334</v>
      </c>
      <c r="AD25" s="90">
        <f t="shared" si="3"/>
        <v>11115</v>
      </c>
      <c r="AE25" s="90">
        <f t="shared" si="3"/>
        <v>11526.666666666668</v>
      </c>
      <c r="AF25" s="90">
        <f t="shared" si="3"/>
        <v>11526.666666666668</v>
      </c>
      <c r="AG25" s="91">
        <f t="shared" si="3"/>
        <v>11938.333333333334</v>
      </c>
    </row>
    <row r="26" spans="2:33" ht="15.75" thickBot="1" x14ac:dyDescent="0.3">
      <c r="B26" s="23"/>
      <c r="C26" s="92"/>
      <c r="D26" s="92"/>
      <c r="E26" s="92"/>
      <c r="F26" s="92"/>
      <c r="G26" s="92"/>
      <c r="H26" s="92"/>
      <c r="I26" s="92"/>
      <c r="J26" s="92"/>
      <c r="K26" s="92"/>
      <c r="L26" s="92"/>
      <c r="M26" s="92"/>
      <c r="N26" s="92"/>
      <c r="O26" s="92"/>
      <c r="P26" s="92"/>
      <c r="Q26" s="92"/>
      <c r="R26" s="92"/>
      <c r="S26" s="92"/>
      <c r="T26" s="92"/>
      <c r="U26" s="92"/>
      <c r="V26" s="92"/>
      <c r="W26" s="92"/>
      <c r="X26" s="92"/>
      <c r="Y26" s="92"/>
      <c r="Z26" s="92"/>
      <c r="AA26" s="92"/>
      <c r="AB26" s="92"/>
      <c r="AC26" s="92"/>
      <c r="AD26" s="92"/>
      <c r="AE26" s="92"/>
      <c r="AF26" s="92"/>
      <c r="AG26" s="93"/>
    </row>
    <row r="27" spans="2:33" x14ac:dyDescent="0.25">
      <c r="B27" s="11" t="s">
        <v>64</v>
      </c>
      <c r="C27" s="88">
        <f>IF(C24&gt;C25,C25/C24*C16,C16)</f>
        <v>411.66666666666669</v>
      </c>
      <c r="D27" s="88">
        <f>IF(D24&gt;D25,D25/D24*D16-C28,D16-C28)</f>
        <v>411.66666666666669</v>
      </c>
      <c r="E27" s="88">
        <f t="shared" ref="E27:AG27" si="4">IF(E24&gt;E25,E25/E24*E16-D28,E16-D28)</f>
        <v>411.66666666666663</v>
      </c>
      <c r="F27" s="88">
        <f t="shared" si="4"/>
        <v>0</v>
      </c>
      <c r="G27" s="88">
        <f t="shared" si="4"/>
        <v>65</v>
      </c>
      <c r="H27" s="88">
        <f t="shared" si="4"/>
        <v>200</v>
      </c>
      <c r="I27" s="88">
        <f t="shared" si="4"/>
        <v>0</v>
      </c>
      <c r="J27" s="88">
        <f t="shared" si="4"/>
        <v>225</v>
      </c>
      <c r="K27" s="88">
        <f t="shared" si="4"/>
        <v>450</v>
      </c>
      <c r="L27" s="88">
        <f t="shared" si="4"/>
        <v>450</v>
      </c>
      <c r="M27" s="88">
        <f t="shared" si="4"/>
        <v>0</v>
      </c>
      <c r="N27" s="88">
        <f t="shared" si="4"/>
        <v>0</v>
      </c>
      <c r="O27" s="88">
        <f t="shared" si="4"/>
        <v>600</v>
      </c>
      <c r="P27" s="88">
        <f t="shared" si="4"/>
        <v>600</v>
      </c>
      <c r="Q27" s="88">
        <f t="shared" si="4"/>
        <v>0</v>
      </c>
      <c r="R27" s="88">
        <f t="shared" si="4"/>
        <v>0</v>
      </c>
      <c r="S27" s="88">
        <f t="shared" si="4"/>
        <v>461.17647058823513</v>
      </c>
      <c r="T27" s="88">
        <f t="shared" si="4"/>
        <v>-14.779918864096544</v>
      </c>
      <c r="U27" s="88">
        <f t="shared" si="4"/>
        <v>214.77814707104244</v>
      </c>
      <c r="V27" s="88">
        <f t="shared" si="4"/>
        <v>249.23192771084359</v>
      </c>
      <c r="W27" s="88">
        <f t="shared" si="4"/>
        <v>468.24505888723434</v>
      </c>
      <c r="X27" s="88">
        <f t="shared" si="4"/>
        <v>285.74169695968249</v>
      </c>
      <c r="Y27" s="88">
        <f t="shared" si="4"/>
        <v>457.40009590792852</v>
      </c>
      <c r="Z27" s="88">
        <f t="shared" si="4"/>
        <v>452.28068218689168</v>
      </c>
      <c r="AA27" s="88">
        <f t="shared" si="4"/>
        <v>278.22061567164201</v>
      </c>
      <c r="AB27" s="88">
        <f t="shared" si="4"/>
        <v>369.04143077714889</v>
      </c>
      <c r="AC27" s="88">
        <f t="shared" si="4"/>
        <v>342.0164371913861</v>
      </c>
      <c r="AD27" s="88">
        <f t="shared" si="4"/>
        <v>359.19966628695238</v>
      </c>
      <c r="AE27" s="88">
        <f t="shared" si="4"/>
        <v>297.44768962510898</v>
      </c>
      <c r="AF27" s="88">
        <f t="shared" si="4"/>
        <v>0</v>
      </c>
      <c r="AG27" s="89">
        <f t="shared" si="4"/>
        <v>0</v>
      </c>
    </row>
    <row r="28" spans="2:33" ht="15.75" thickBot="1" x14ac:dyDescent="0.3">
      <c r="B28" s="12" t="s">
        <v>65</v>
      </c>
      <c r="C28" s="90">
        <f>C27</f>
        <v>411.66666666666669</v>
      </c>
      <c r="D28" s="90">
        <f>D27+C28</f>
        <v>823.33333333333337</v>
      </c>
      <c r="E28" s="90">
        <f t="shared" ref="E28:AG28" si="5">E27+D28</f>
        <v>1235</v>
      </c>
      <c r="F28" s="90">
        <f t="shared" si="5"/>
        <v>1235</v>
      </c>
      <c r="G28" s="90">
        <f t="shared" si="5"/>
        <v>1300</v>
      </c>
      <c r="H28" s="90">
        <f t="shared" si="5"/>
        <v>1500</v>
      </c>
      <c r="I28" s="90">
        <f t="shared" si="5"/>
        <v>1500</v>
      </c>
      <c r="J28" s="90">
        <f t="shared" si="5"/>
        <v>1725</v>
      </c>
      <c r="K28" s="90">
        <f t="shared" si="5"/>
        <v>2175</v>
      </c>
      <c r="L28" s="90">
        <f t="shared" si="5"/>
        <v>2625</v>
      </c>
      <c r="M28" s="90">
        <f t="shared" si="5"/>
        <v>2625</v>
      </c>
      <c r="N28" s="90">
        <f t="shared" si="5"/>
        <v>2625</v>
      </c>
      <c r="O28" s="90">
        <f t="shared" si="5"/>
        <v>3225</v>
      </c>
      <c r="P28" s="90">
        <f t="shared" si="5"/>
        <v>3825</v>
      </c>
      <c r="Q28" s="90">
        <f t="shared" si="5"/>
        <v>3825</v>
      </c>
      <c r="R28" s="90">
        <f t="shared" si="5"/>
        <v>3825</v>
      </c>
      <c r="S28" s="90">
        <f t="shared" si="5"/>
        <v>4286.1764705882351</v>
      </c>
      <c r="T28" s="90">
        <f t="shared" si="5"/>
        <v>4271.3965517241386</v>
      </c>
      <c r="U28" s="90">
        <f t="shared" si="5"/>
        <v>4486.174698795181</v>
      </c>
      <c r="V28" s="90">
        <f t="shared" si="5"/>
        <v>4735.4066265060246</v>
      </c>
      <c r="W28" s="90">
        <f t="shared" si="5"/>
        <v>5203.651685393259</v>
      </c>
      <c r="X28" s="90">
        <f t="shared" si="5"/>
        <v>5489.3933823529414</v>
      </c>
      <c r="Y28" s="90">
        <f t="shared" si="5"/>
        <v>5946.79347826087</v>
      </c>
      <c r="Z28" s="90">
        <f t="shared" si="5"/>
        <v>6399.0741604477616</v>
      </c>
      <c r="AA28" s="90">
        <f t="shared" si="5"/>
        <v>6677.2947761194037</v>
      </c>
      <c r="AB28" s="90">
        <f t="shared" si="5"/>
        <v>7046.3362068965525</v>
      </c>
      <c r="AC28" s="90">
        <f t="shared" si="5"/>
        <v>7388.3526440879386</v>
      </c>
      <c r="AD28" s="90">
        <f t="shared" si="5"/>
        <v>7747.552310374891</v>
      </c>
      <c r="AE28" s="90">
        <f t="shared" si="5"/>
        <v>8045</v>
      </c>
      <c r="AF28" s="90">
        <f t="shared" si="5"/>
        <v>8045</v>
      </c>
      <c r="AG28" s="91">
        <f t="shared" si="5"/>
        <v>8045</v>
      </c>
    </row>
    <row r="29" spans="2:33" ht="15.75" thickBot="1" x14ac:dyDescent="0.3">
      <c r="B29" s="23"/>
      <c r="C29" s="92"/>
      <c r="D29" s="92"/>
      <c r="E29" s="92"/>
      <c r="F29" s="92"/>
      <c r="G29" s="92"/>
      <c r="H29" s="92"/>
      <c r="I29" s="92"/>
      <c r="J29" s="92"/>
      <c r="K29" s="92"/>
      <c r="L29" s="92"/>
      <c r="M29" s="92"/>
      <c r="N29" s="92"/>
      <c r="O29" s="92"/>
      <c r="P29" s="92"/>
      <c r="Q29" s="92"/>
      <c r="R29" s="92"/>
      <c r="S29" s="92"/>
      <c r="T29" s="92"/>
      <c r="U29" s="92"/>
      <c r="V29" s="92"/>
      <c r="W29" s="92"/>
      <c r="X29" s="92"/>
      <c r="Y29" s="92"/>
      <c r="Z29" s="92"/>
      <c r="AA29" s="92"/>
      <c r="AB29" s="92"/>
      <c r="AC29" s="92"/>
      <c r="AD29" s="92"/>
      <c r="AE29" s="92"/>
      <c r="AF29" s="92"/>
      <c r="AG29" s="93"/>
    </row>
    <row r="30" spans="2:33" x14ac:dyDescent="0.25">
      <c r="B30" s="11" t="s">
        <v>66</v>
      </c>
      <c r="C30" s="88">
        <f>IF(C24&gt;C25,C25/C24*C22,C22)</f>
        <v>0</v>
      </c>
      <c r="D30" s="88">
        <f>IF(D24&gt;D25,D25/D24*D22-C31,D22-C31)</f>
        <v>0</v>
      </c>
      <c r="E30" s="88">
        <f t="shared" ref="E30:AG30" si="6">IF(E24&gt;E25,E25/E24*E22-D31,E22-D31)</f>
        <v>0</v>
      </c>
      <c r="F30" s="88">
        <f t="shared" si="6"/>
        <v>0</v>
      </c>
      <c r="G30" s="88">
        <f t="shared" si="6"/>
        <v>346.66666666666669</v>
      </c>
      <c r="H30" s="88">
        <f t="shared" si="6"/>
        <v>53.333333333333314</v>
      </c>
      <c r="I30" s="88">
        <f t="shared" si="6"/>
        <v>0</v>
      </c>
      <c r="J30" s="88">
        <f t="shared" si="6"/>
        <v>225</v>
      </c>
      <c r="K30" s="88">
        <f t="shared" si="6"/>
        <v>0</v>
      </c>
      <c r="L30" s="88">
        <f t="shared" si="6"/>
        <v>0</v>
      </c>
      <c r="M30" s="88">
        <f t="shared" si="6"/>
        <v>0</v>
      </c>
      <c r="N30" s="88">
        <f t="shared" si="6"/>
        <v>600</v>
      </c>
      <c r="O30" s="88">
        <f t="shared" si="6"/>
        <v>0</v>
      </c>
      <c r="P30" s="88">
        <f t="shared" si="6"/>
        <v>0</v>
      </c>
      <c r="Q30" s="88">
        <f t="shared" si="6"/>
        <v>250</v>
      </c>
      <c r="R30" s="88">
        <f t="shared" si="6"/>
        <v>600</v>
      </c>
      <c r="S30" s="88">
        <f t="shared" si="6"/>
        <v>225.49019607843138</v>
      </c>
      <c r="T30" s="88">
        <f t="shared" si="6"/>
        <v>426.44658553076442</v>
      </c>
      <c r="U30" s="88">
        <f t="shared" si="6"/>
        <v>196.88851959562362</v>
      </c>
      <c r="V30" s="88">
        <f t="shared" si="6"/>
        <v>162.43473895582338</v>
      </c>
      <c r="W30" s="88">
        <f t="shared" si="6"/>
        <v>-56.578392220567821</v>
      </c>
      <c r="X30" s="88">
        <f t="shared" si="6"/>
        <v>125.92496970698403</v>
      </c>
      <c r="Y30" s="88">
        <f t="shared" si="6"/>
        <v>-45.733429241261547</v>
      </c>
      <c r="Z30" s="88">
        <f t="shared" si="6"/>
        <v>-40.614015520225166</v>
      </c>
      <c r="AA30" s="88">
        <f t="shared" si="6"/>
        <v>133.44605099502496</v>
      </c>
      <c r="AB30" s="88">
        <f t="shared" si="6"/>
        <v>42.625235889518081</v>
      </c>
      <c r="AC30" s="88">
        <f t="shared" si="6"/>
        <v>69.650229475279957</v>
      </c>
      <c r="AD30" s="88">
        <f t="shared" si="6"/>
        <v>52.467000379713681</v>
      </c>
      <c r="AE30" s="88">
        <f t="shared" si="6"/>
        <v>107.55231037489102</v>
      </c>
      <c r="AF30" s="88">
        <f t="shared" si="6"/>
        <v>0</v>
      </c>
      <c r="AG30" s="89">
        <f t="shared" si="6"/>
        <v>50</v>
      </c>
    </row>
    <row r="31" spans="2:33" ht="15.75" thickBot="1" x14ac:dyDescent="0.3">
      <c r="B31" s="12" t="s">
        <v>67</v>
      </c>
      <c r="C31" s="90">
        <f>C30</f>
        <v>0</v>
      </c>
      <c r="D31" s="90">
        <f>D30+C31</f>
        <v>0</v>
      </c>
      <c r="E31" s="90">
        <f t="shared" ref="E31:AG31" si="7">E30+D31</f>
        <v>0</v>
      </c>
      <c r="F31" s="90">
        <f t="shared" si="7"/>
        <v>0</v>
      </c>
      <c r="G31" s="90">
        <f t="shared" si="7"/>
        <v>346.66666666666669</v>
      </c>
      <c r="H31" s="90">
        <f t="shared" si="7"/>
        <v>400</v>
      </c>
      <c r="I31" s="90">
        <f t="shared" si="7"/>
        <v>400</v>
      </c>
      <c r="J31" s="90">
        <f t="shared" si="7"/>
        <v>625</v>
      </c>
      <c r="K31" s="90">
        <f t="shared" si="7"/>
        <v>625</v>
      </c>
      <c r="L31" s="90">
        <f t="shared" si="7"/>
        <v>625</v>
      </c>
      <c r="M31" s="90">
        <f t="shared" si="7"/>
        <v>625</v>
      </c>
      <c r="N31" s="90">
        <f t="shared" si="7"/>
        <v>1225</v>
      </c>
      <c r="O31" s="90">
        <f t="shared" si="7"/>
        <v>1225</v>
      </c>
      <c r="P31" s="90">
        <f t="shared" si="7"/>
        <v>1225</v>
      </c>
      <c r="Q31" s="90">
        <f t="shared" si="7"/>
        <v>1475</v>
      </c>
      <c r="R31" s="90">
        <f t="shared" si="7"/>
        <v>2075</v>
      </c>
      <c r="S31" s="90">
        <f t="shared" si="7"/>
        <v>2300.4901960784314</v>
      </c>
      <c r="T31" s="90">
        <f t="shared" si="7"/>
        <v>2726.9367816091958</v>
      </c>
      <c r="U31" s="90">
        <f t="shared" si="7"/>
        <v>2923.8253012048194</v>
      </c>
      <c r="V31" s="90">
        <f t="shared" si="7"/>
        <v>3086.2600401606428</v>
      </c>
      <c r="W31" s="90">
        <f t="shared" si="7"/>
        <v>3029.681647940075</v>
      </c>
      <c r="X31" s="90">
        <f t="shared" si="7"/>
        <v>3155.606617647059</v>
      </c>
      <c r="Y31" s="90">
        <f t="shared" si="7"/>
        <v>3109.8731884057975</v>
      </c>
      <c r="Z31" s="90">
        <f t="shared" si="7"/>
        <v>3069.2591728855723</v>
      </c>
      <c r="AA31" s="90">
        <f t="shared" si="7"/>
        <v>3202.7052238805973</v>
      </c>
      <c r="AB31" s="90">
        <f t="shared" si="7"/>
        <v>3245.3304597701153</v>
      </c>
      <c r="AC31" s="90">
        <f t="shared" si="7"/>
        <v>3314.9806892453953</v>
      </c>
      <c r="AD31" s="90">
        <f t="shared" si="7"/>
        <v>3367.447689625109</v>
      </c>
      <c r="AE31" s="90">
        <f t="shared" si="7"/>
        <v>3475</v>
      </c>
      <c r="AF31" s="90">
        <f t="shared" si="7"/>
        <v>3475</v>
      </c>
      <c r="AG31" s="91">
        <f t="shared" si="7"/>
        <v>3525</v>
      </c>
    </row>
    <row r="32" spans="2:33" x14ac:dyDescent="0.25">
      <c r="B32" s="23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5"/>
    </row>
    <row r="34" spans="33:33" x14ac:dyDescent="0.25">
      <c r="AG34">
        <f>AG28+AG31</f>
        <v>11570</v>
      </c>
    </row>
  </sheetData>
  <mergeCells count="17">
    <mergeCell ref="G19:J19"/>
    <mergeCell ref="N19:X19"/>
    <mergeCell ref="AD12:AE12"/>
    <mergeCell ref="C13:E13"/>
    <mergeCell ref="J13:P13"/>
    <mergeCell ref="W13:AE13"/>
    <mergeCell ref="H18:I18"/>
    <mergeCell ref="O18:P18"/>
    <mergeCell ref="Q18:U18"/>
    <mergeCell ref="V18:W18"/>
    <mergeCell ref="B2:AG2"/>
    <mergeCell ref="C12:E12"/>
    <mergeCell ref="J12:L12"/>
    <mergeCell ref="M12:N12"/>
    <mergeCell ref="O12:P12"/>
    <mergeCell ref="W12:Z12"/>
    <mergeCell ref="AB12:AC12"/>
  </mergeCells>
  <pageMargins left="0.7" right="0.7" top="0.78740157499999996" bottom="0.78740157499999996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A2B3DD-7835-45E6-9785-C2113D9E88B0}">
  <dimension ref="B1:AG37"/>
  <sheetViews>
    <sheetView topLeftCell="A2" zoomScale="115" zoomScaleNormal="115" workbookViewId="0">
      <selection activeCell="B52" sqref="B52"/>
    </sheetView>
  </sheetViews>
  <sheetFormatPr baseColWidth="10" defaultRowHeight="15" x14ac:dyDescent="0.25"/>
  <cols>
    <col min="2" max="2" width="48.7109375" style="1" bestFit="1" customWidth="1"/>
    <col min="3" max="3" width="6.85546875" bestFit="1" customWidth="1"/>
    <col min="4" max="24" width="7.85546875" bestFit="1" customWidth="1"/>
    <col min="25" max="33" width="9" bestFit="1" customWidth="1"/>
  </cols>
  <sheetData>
    <row r="1" spans="2:33" ht="15.75" thickBot="1" x14ac:dyDescent="0.3"/>
    <row r="2" spans="2:33" ht="15.75" thickBot="1" x14ac:dyDescent="0.3">
      <c r="B2" s="106" t="s">
        <v>68</v>
      </c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  <c r="V2" s="107"/>
      <c r="W2" s="107"/>
      <c r="X2" s="107"/>
      <c r="Y2" s="107"/>
      <c r="Z2" s="107"/>
      <c r="AA2" s="107"/>
      <c r="AB2" s="107"/>
      <c r="AC2" s="107"/>
      <c r="AD2" s="107"/>
      <c r="AE2" s="107"/>
      <c r="AF2" s="107"/>
      <c r="AG2" s="108"/>
    </row>
    <row r="3" spans="2:33" ht="15.75" thickBot="1" x14ac:dyDescent="0.3">
      <c r="B3" s="4" t="s">
        <v>49</v>
      </c>
      <c r="C3" s="33">
        <v>45658</v>
      </c>
      <c r="D3" s="33">
        <v>45659</v>
      </c>
      <c r="E3" s="33">
        <v>45660</v>
      </c>
      <c r="F3" s="33">
        <v>45661</v>
      </c>
      <c r="G3" s="33">
        <v>45662</v>
      </c>
      <c r="H3" s="33">
        <v>45663</v>
      </c>
      <c r="I3" s="33">
        <v>45664</v>
      </c>
      <c r="J3" s="33">
        <v>45665</v>
      </c>
      <c r="K3" s="33">
        <v>45666</v>
      </c>
      <c r="L3" s="33">
        <v>45667</v>
      </c>
      <c r="M3" s="33">
        <v>45668</v>
      </c>
      <c r="N3" s="33">
        <v>45669</v>
      </c>
      <c r="O3" s="33">
        <v>45670</v>
      </c>
      <c r="P3" s="33">
        <v>45671</v>
      </c>
      <c r="Q3" s="33">
        <v>45672</v>
      </c>
      <c r="R3" s="33">
        <v>45673</v>
      </c>
      <c r="S3" s="33">
        <v>45674</v>
      </c>
      <c r="T3" s="33">
        <v>45675</v>
      </c>
      <c r="U3" s="33">
        <v>45676</v>
      </c>
      <c r="V3" s="33">
        <v>45677</v>
      </c>
      <c r="W3" s="33">
        <v>45678</v>
      </c>
      <c r="X3" s="33">
        <v>45679</v>
      </c>
      <c r="Y3" s="33">
        <v>45680</v>
      </c>
      <c r="Z3" s="33">
        <v>45681</v>
      </c>
      <c r="AA3" s="33">
        <v>45682</v>
      </c>
      <c r="AB3" s="33">
        <v>45683</v>
      </c>
      <c r="AC3" s="33">
        <v>45684</v>
      </c>
      <c r="AD3" s="33">
        <v>45685</v>
      </c>
      <c r="AE3" s="33">
        <v>45686</v>
      </c>
      <c r="AF3" s="33">
        <v>45687</v>
      </c>
      <c r="AG3" s="34">
        <v>45688</v>
      </c>
    </row>
    <row r="4" spans="2:33" s="63" customFormat="1" ht="15.75" thickBot="1" x14ac:dyDescent="0.3">
      <c r="B4" s="87" t="s">
        <v>29</v>
      </c>
      <c r="C4" s="6" t="s">
        <v>53</v>
      </c>
      <c r="D4" s="6" t="s">
        <v>54</v>
      </c>
      <c r="E4" s="6" t="s">
        <v>55</v>
      </c>
      <c r="F4" s="6" t="s">
        <v>56</v>
      </c>
      <c r="G4" s="6" t="s">
        <v>57</v>
      </c>
      <c r="H4" s="6" t="s">
        <v>3</v>
      </c>
      <c r="I4" s="6" t="s">
        <v>2</v>
      </c>
      <c r="J4" s="6" t="s">
        <v>53</v>
      </c>
      <c r="K4" s="6" t="s">
        <v>54</v>
      </c>
      <c r="L4" s="6" t="s">
        <v>55</v>
      </c>
      <c r="M4" s="6" t="s">
        <v>56</v>
      </c>
      <c r="N4" s="6" t="s">
        <v>57</v>
      </c>
      <c r="O4" s="6" t="s">
        <v>3</v>
      </c>
      <c r="P4" s="6" t="s">
        <v>2</v>
      </c>
      <c r="Q4" s="6" t="s">
        <v>53</v>
      </c>
      <c r="R4" s="6" t="s">
        <v>54</v>
      </c>
      <c r="S4" s="6" t="s">
        <v>55</v>
      </c>
      <c r="T4" s="6" t="s">
        <v>56</v>
      </c>
      <c r="U4" s="6" t="s">
        <v>57</v>
      </c>
      <c r="V4" s="6" t="s">
        <v>3</v>
      </c>
      <c r="W4" s="6" t="s">
        <v>2</v>
      </c>
      <c r="X4" s="6" t="s">
        <v>53</v>
      </c>
      <c r="Y4" s="6" t="s">
        <v>54</v>
      </c>
      <c r="Z4" s="6" t="s">
        <v>55</v>
      </c>
      <c r="AA4" s="6" t="s">
        <v>56</v>
      </c>
      <c r="AB4" s="6" t="s">
        <v>57</v>
      </c>
      <c r="AC4" s="6" t="s">
        <v>3</v>
      </c>
      <c r="AD4" s="6" t="s">
        <v>2</v>
      </c>
      <c r="AE4" s="6" t="s">
        <v>53</v>
      </c>
      <c r="AF4" s="6" t="s">
        <v>54</v>
      </c>
      <c r="AG4" s="7" t="s">
        <v>55</v>
      </c>
    </row>
    <row r="5" spans="2:33" ht="15.75" thickBot="1" x14ac:dyDescent="0.3">
      <c r="B5" s="5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7"/>
    </row>
    <row r="6" spans="2:33" ht="15.75" thickBot="1" x14ac:dyDescent="0.3">
      <c r="B6" s="5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7"/>
    </row>
    <row r="7" spans="2:33" ht="15.75" thickBot="1" x14ac:dyDescent="0.3">
      <c r="B7" s="8" t="s">
        <v>30</v>
      </c>
      <c r="C7" s="31">
        <v>1</v>
      </c>
      <c r="D7" s="31">
        <v>2</v>
      </c>
      <c r="E7" s="31">
        <v>3</v>
      </c>
      <c r="F7" s="31">
        <v>3</v>
      </c>
      <c r="G7" s="31">
        <v>4</v>
      </c>
      <c r="H7" s="31">
        <v>5</v>
      </c>
      <c r="I7" s="31">
        <v>6</v>
      </c>
      <c r="J7" s="31">
        <v>7</v>
      </c>
      <c r="K7" s="31">
        <v>8</v>
      </c>
      <c r="L7" s="31">
        <v>9</v>
      </c>
      <c r="M7" s="31">
        <v>10</v>
      </c>
      <c r="N7" s="31">
        <v>11</v>
      </c>
      <c r="O7" s="31">
        <v>12</v>
      </c>
      <c r="P7" s="31">
        <v>13</v>
      </c>
      <c r="Q7" s="31">
        <v>14</v>
      </c>
      <c r="R7" s="31">
        <v>15</v>
      </c>
      <c r="S7" s="31">
        <v>16</v>
      </c>
      <c r="T7" s="31">
        <v>17</v>
      </c>
      <c r="U7" s="31">
        <v>18</v>
      </c>
      <c r="V7" s="31">
        <v>19</v>
      </c>
      <c r="W7" s="31">
        <v>20</v>
      </c>
      <c r="X7" s="31">
        <v>21</v>
      </c>
      <c r="Y7" s="31">
        <v>22</v>
      </c>
      <c r="Z7" s="31">
        <v>23</v>
      </c>
      <c r="AA7" s="31">
        <v>24</v>
      </c>
      <c r="AB7" s="31">
        <v>25</v>
      </c>
      <c r="AC7" s="31">
        <v>26</v>
      </c>
      <c r="AD7" s="31">
        <v>27</v>
      </c>
      <c r="AE7" s="31">
        <v>28</v>
      </c>
      <c r="AF7" s="31">
        <v>28</v>
      </c>
      <c r="AG7" s="32">
        <v>29</v>
      </c>
    </row>
    <row r="8" spans="2:33" ht="15.75" thickBot="1" x14ac:dyDescent="0.3">
      <c r="B8" s="15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7"/>
    </row>
    <row r="9" spans="2:33" x14ac:dyDescent="0.25">
      <c r="B9" s="9" t="s">
        <v>31</v>
      </c>
      <c r="C9" s="35">
        <v>45658</v>
      </c>
      <c r="D9" s="35">
        <v>45658</v>
      </c>
      <c r="E9" s="35">
        <v>45658</v>
      </c>
      <c r="F9" s="35"/>
      <c r="G9" s="35" t="s">
        <v>8</v>
      </c>
      <c r="H9" s="35" t="s">
        <v>8</v>
      </c>
      <c r="I9" s="35" t="s">
        <v>8</v>
      </c>
      <c r="J9" s="35" t="s">
        <v>8</v>
      </c>
      <c r="K9" s="35" t="s">
        <v>8</v>
      </c>
      <c r="L9" s="35" t="s">
        <v>8</v>
      </c>
      <c r="M9" s="35" t="s">
        <v>8</v>
      </c>
      <c r="N9" s="35" t="s">
        <v>8</v>
      </c>
      <c r="O9" s="35" t="s">
        <v>8</v>
      </c>
      <c r="P9" s="35" t="s">
        <v>8</v>
      </c>
      <c r="Q9" s="35" t="s">
        <v>8</v>
      </c>
      <c r="R9" s="35" t="s">
        <v>8</v>
      </c>
      <c r="S9" s="35" t="s">
        <v>8</v>
      </c>
      <c r="T9" s="35" t="s">
        <v>8</v>
      </c>
      <c r="U9" s="35" t="s">
        <v>8</v>
      </c>
      <c r="V9" s="35" t="s">
        <v>8</v>
      </c>
      <c r="W9" s="35" t="s">
        <v>8</v>
      </c>
      <c r="X9" s="35" t="s">
        <v>8</v>
      </c>
      <c r="Y9" s="35" t="s">
        <v>8</v>
      </c>
      <c r="Z9" s="35" t="s">
        <v>8</v>
      </c>
      <c r="AA9" s="35" t="s">
        <v>8</v>
      </c>
      <c r="AB9" s="35" t="s">
        <v>8</v>
      </c>
      <c r="AC9" s="35" t="s">
        <v>8</v>
      </c>
      <c r="AD9" s="35" t="s">
        <v>8</v>
      </c>
      <c r="AE9" s="35" t="s">
        <v>8</v>
      </c>
      <c r="AF9" s="35"/>
      <c r="AG9" s="36" t="s">
        <v>9</v>
      </c>
    </row>
    <row r="10" spans="2:33" ht="15.75" thickBot="1" x14ac:dyDescent="0.3">
      <c r="B10" s="10" t="s">
        <v>32</v>
      </c>
      <c r="C10" s="37"/>
      <c r="D10" s="37"/>
      <c r="E10" s="37">
        <v>45660</v>
      </c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>
        <v>45686</v>
      </c>
      <c r="AF10" s="37"/>
      <c r="AG10" s="38" t="s">
        <v>9</v>
      </c>
    </row>
    <row r="11" spans="2:33" ht="15.75" thickBot="1" x14ac:dyDescent="0.3">
      <c r="B11" s="23"/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47"/>
      <c r="AA11" s="47"/>
      <c r="AB11" s="47"/>
      <c r="AC11" s="47"/>
      <c r="AD11" s="47"/>
      <c r="AE11" s="47"/>
      <c r="AF11" s="47"/>
      <c r="AG11" s="48"/>
    </row>
    <row r="12" spans="2:33" x14ac:dyDescent="0.25">
      <c r="B12" s="11" t="s">
        <v>33</v>
      </c>
      <c r="C12" s="103">
        <v>1</v>
      </c>
      <c r="D12" s="104"/>
      <c r="E12" s="105"/>
      <c r="F12" s="26"/>
      <c r="G12" s="26"/>
      <c r="H12" s="26"/>
      <c r="I12" s="26"/>
      <c r="J12" s="103">
        <v>2</v>
      </c>
      <c r="K12" s="104"/>
      <c r="L12" s="105"/>
      <c r="M12" s="101"/>
      <c r="N12" s="102"/>
      <c r="O12" s="103">
        <v>2</v>
      </c>
      <c r="P12" s="105"/>
      <c r="Q12" s="26"/>
      <c r="R12" s="26"/>
      <c r="S12" s="21">
        <v>3</v>
      </c>
      <c r="T12" s="26"/>
      <c r="U12" s="21">
        <v>4</v>
      </c>
      <c r="V12" s="26"/>
      <c r="W12" s="103">
        <v>5</v>
      </c>
      <c r="X12" s="104"/>
      <c r="Y12" s="104"/>
      <c r="Z12" s="105"/>
      <c r="AA12" s="27"/>
      <c r="AB12" s="103">
        <v>5</v>
      </c>
      <c r="AC12" s="105"/>
      <c r="AD12" s="103">
        <v>6</v>
      </c>
      <c r="AE12" s="105"/>
      <c r="AF12" s="26"/>
      <c r="AG12" s="41"/>
    </row>
    <row r="13" spans="2:33" hidden="1" x14ac:dyDescent="0.25">
      <c r="B13" s="2" t="s">
        <v>0</v>
      </c>
      <c r="C13" s="95">
        <v>3</v>
      </c>
      <c r="D13" s="96"/>
      <c r="E13" s="97"/>
      <c r="F13" s="28"/>
      <c r="G13" s="28"/>
      <c r="H13" s="28"/>
      <c r="I13" s="28"/>
      <c r="J13" s="95">
        <v>7</v>
      </c>
      <c r="K13" s="96"/>
      <c r="L13" s="96"/>
      <c r="M13" s="96"/>
      <c r="N13" s="96"/>
      <c r="O13" s="96"/>
      <c r="P13" s="97"/>
      <c r="Q13" s="28"/>
      <c r="R13" s="28"/>
      <c r="S13" s="22">
        <v>1</v>
      </c>
      <c r="T13" s="28"/>
      <c r="U13" s="22">
        <v>1</v>
      </c>
      <c r="V13" s="28"/>
      <c r="W13" s="95">
        <v>9</v>
      </c>
      <c r="X13" s="96"/>
      <c r="Y13" s="96"/>
      <c r="Z13" s="96"/>
      <c r="AA13" s="96"/>
      <c r="AB13" s="96"/>
      <c r="AC13" s="96"/>
      <c r="AD13" s="96"/>
      <c r="AE13" s="97"/>
      <c r="AF13" s="28"/>
      <c r="AG13" s="42"/>
    </row>
    <row r="14" spans="2:33" hidden="1" x14ac:dyDescent="0.25">
      <c r="B14" s="2" t="s">
        <v>1</v>
      </c>
      <c r="C14" s="49">
        <v>1</v>
      </c>
      <c r="D14" s="49">
        <v>1</v>
      </c>
      <c r="E14" s="49">
        <v>1</v>
      </c>
      <c r="F14" s="28"/>
      <c r="G14" s="28"/>
      <c r="H14" s="28"/>
      <c r="I14" s="28"/>
      <c r="J14" s="49">
        <v>1</v>
      </c>
      <c r="K14" s="49">
        <v>1</v>
      </c>
      <c r="L14" s="49">
        <v>1</v>
      </c>
      <c r="M14" s="49">
        <v>1</v>
      </c>
      <c r="N14" s="49">
        <v>1</v>
      </c>
      <c r="O14" s="49">
        <v>1</v>
      </c>
      <c r="P14" s="49">
        <v>1</v>
      </c>
      <c r="Q14" s="28"/>
      <c r="R14" s="28"/>
      <c r="S14" s="49">
        <v>1</v>
      </c>
      <c r="T14" s="28"/>
      <c r="U14" s="49">
        <v>1</v>
      </c>
      <c r="V14" s="28"/>
      <c r="W14" s="49">
        <v>1</v>
      </c>
      <c r="X14" s="49">
        <v>1</v>
      </c>
      <c r="Y14" s="49">
        <v>1</v>
      </c>
      <c r="Z14" s="49">
        <v>1</v>
      </c>
      <c r="AA14" s="49">
        <v>1</v>
      </c>
      <c r="AB14" s="49">
        <v>1</v>
      </c>
      <c r="AC14" s="49">
        <v>1</v>
      </c>
      <c r="AD14" s="49">
        <v>1</v>
      </c>
      <c r="AE14" s="49">
        <v>1</v>
      </c>
      <c r="AF14" s="28"/>
      <c r="AG14" s="42"/>
    </row>
    <row r="15" spans="2:33" x14ac:dyDescent="0.25">
      <c r="B15" s="2" t="s">
        <v>34</v>
      </c>
      <c r="C15" s="49">
        <v>500</v>
      </c>
      <c r="D15" s="49">
        <v>500</v>
      </c>
      <c r="E15" s="49">
        <v>500</v>
      </c>
      <c r="F15" s="28"/>
      <c r="G15" s="28"/>
      <c r="H15" s="28"/>
      <c r="I15" s="28"/>
      <c r="J15" s="49">
        <v>225</v>
      </c>
      <c r="K15" s="49">
        <v>450</v>
      </c>
      <c r="L15" s="49">
        <v>450</v>
      </c>
      <c r="M15" s="28"/>
      <c r="N15" s="28"/>
      <c r="O15" s="49">
        <v>600</v>
      </c>
      <c r="P15" s="49">
        <v>600</v>
      </c>
      <c r="Q15" s="28"/>
      <c r="R15" s="28"/>
      <c r="S15" s="49">
        <v>600</v>
      </c>
      <c r="T15" s="28"/>
      <c r="U15" s="49">
        <v>600</v>
      </c>
      <c r="V15" s="28"/>
      <c r="W15" s="49">
        <v>600</v>
      </c>
      <c r="X15" s="49">
        <v>420</v>
      </c>
      <c r="Y15" s="49">
        <v>600</v>
      </c>
      <c r="Z15" s="49">
        <v>600</v>
      </c>
      <c r="AA15" s="28"/>
      <c r="AB15" s="49">
        <v>300</v>
      </c>
      <c r="AC15" s="49">
        <v>200</v>
      </c>
      <c r="AD15" s="49">
        <v>250</v>
      </c>
      <c r="AE15" s="49">
        <v>50</v>
      </c>
      <c r="AF15" s="28"/>
      <c r="AG15" s="42"/>
    </row>
    <row r="16" spans="2:33" ht="15.75" thickBot="1" x14ac:dyDescent="0.3">
      <c r="B16" s="12" t="s">
        <v>35</v>
      </c>
      <c r="C16" s="29">
        <f>C15</f>
        <v>500</v>
      </c>
      <c r="D16" s="29">
        <f>C16+D15</f>
        <v>1000</v>
      </c>
      <c r="E16" s="29">
        <f t="shared" ref="E16:AG16" si="0">D16+E15</f>
        <v>1500</v>
      </c>
      <c r="F16" s="30">
        <f t="shared" si="0"/>
        <v>1500</v>
      </c>
      <c r="G16" s="30">
        <f>F16+G15</f>
        <v>1500</v>
      </c>
      <c r="H16" s="30">
        <f t="shared" si="0"/>
        <v>1500</v>
      </c>
      <c r="I16" s="30">
        <f t="shared" si="0"/>
        <v>1500</v>
      </c>
      <c r="J16" s="29">
        <f t="shared" si="0"/>
        <v>1725</v>
      </c>
      <c r="K16" s="29">
        <f t="shared" si="0"/>
        <v>2175</v>
      </c>
      <c r="L16" s="29">
        <f t="shared" si="0"/>
        <v>2625</v>
      </c>
      <c r="M16" s="30">
        <f t="shared" si="0"/>
        <v>2625</v>
      </c>
      <c r="N16" s="30">
        <f t="shared" si="0"/>
        <v>2625</v>
      </c>
      <c r="O16" s="29">
        <f t="shared" si="0"/>
        <v>3225</v>
      </c>
      <c r="P16" s="29">
        <f t="shared" si="0"/>
        <v>3825</v>
      </c>
      <c r="Q16" s="30">
        <f t="shared" si="0"/>
        <v>3825</v>
      </c>
      <c r="R16" s="30">
        <f t="shared" si="0"/>
        <v>3825</v>
      </c>
      <c r="S16" s="29">
        <f t="shared" si="0"/>
        <v>4425</v>
      </c>
      <c r="T16" s="30">
        <f t="shared" si="0"/>
        <v>4425</v>
      </c>
      <c r="U16" s="29">
        <f t="shared" si="0"/>
        <v>5025</v>
      </c>
      <c r="V16" s="30">
        <f t="shared" si="0"/>
        <v>5025</v>
      </c>
      <c r="W16" s="29">
        <f t="shared" si="0"/>
        <v>5625</v>
      </c>
      <c r="X16" s="29">
        <f t="shared" si="0"/>
        <v>6045</v>
      </c>
      <c r="Y16" s="29">
        <f t="shared" si="0"/>
        <v>6645</v>
      </c>
      <c r="Z16" s="29">
        <f t="shared" si="0"/>
        <v>7245</v>
      </c>
      <c r="AA16" s="30">
        <f t="shared" si="0"/>
        <v>7245</v>
      </c>
      <c r="AB16" s="29">
        <f t="shared" si="0"/>
        <v>7545</v>
      </c>
      <c r="AC16" s="29">
        <f t="shared" si="0"/>
        <v>7745</v>
      </c>
      <c r="AD16" s="29">
        <f t="shared" si="0"/>
        <v>7995</v>
      </c>
      <c r="AE16" s="29">
        <f t="shared" si="0"/>
        <v>8045</v>
      </c>
      <c r="AF16" s="30">
        <f t="shared" si="0"/>
        <v>8045</v>
      </c>
      <c r="AG16" s="43">
        <f t="shared" si="0"/>
        <v>8045</v>
      </c>
    </row>
    <row r="17" spans="2:33" ht="15.75" thickBot="1" x14ac:dyDescent="0.3">
      <c r="B17" s="50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2"/>
    </row>
    <row r="18" spans="2:33" x14ac:dyDescent="0.25">
      <c r="B18" s="11" t="s">
        <v>36</v>
      </c>
      <c r="C18" s="26"/>
      <c r="D18" s="26"/>
      <c r="E18" s="26"/>
      <c r="F18" s="26"/>
      <c r="G18" s="21">
        <v>7</v>
      </c>
      <c r="H18" s="101"/>
      <c r="I18" s="102"/>
      <c r="J18" s="21">
        <v>7</v>
      </c>
      <c r="K18" s="26"/>
      <c r="L18" s="26"/>
      <c r="M18" s="26"/>
      <c r="N18" s="21">
        <v>8</v>
      </c>
      <c r="O18" s="101"/>
      <c r="P18" s="102"/>
      <c r="Q18" s="103">
        <v>8</v>
      </c>
      <c r="R18" s="104"/>
      <c r="S18" s="104"/>
      <c r="T18" s="104"/>
      <c r="U18" s="105"/>
      <c r="V18" s="101"/>
      <c r="W18" s="102"/>
      <c r="X18" s="21">
        <v>8</v>
      </c>
      <c r="Y18" s="26"/>
      <c r="Z18" s="26"/>
      <c r="AA18" s="26"/>
      <c r="AB18" s="26"/>
      <c r="AC18" s="26"/>
      <c r="AD18" s="26"/>
      <c r="AE18" s="26"/>
      <c r="AF18" s="26"/>
      <c r="AG18" s="44">
        <v>9</v>
      </c>
    </row>
    <row r="19" spans="2:33" hidden="1" x14ac:dyDescent="0.25">
      <c r="B19" s="2" t="s">
        <v>4</v>
      </c>
      <c r="C19" s="28"/>
      <c r="D19" s="28"/>
      <c r="E19" s="28"/>
      <c r="F19" s="28"/>
      <c r="G19" s="95">
        <v>4</v>
      </c>
      <c r="H19" s="96"/>
      <c r="I19" s="96"/>
      <c r="J19" s="97"/>
      <c r="K19" s="28"/>
      <c r="L19" s="28"/>
      <c r="M19" s="28"/>
      <c r="N19" s="95">
        <v>11</v>
      </c>
      <c r="O19" s="96"/>
      <c r="P19" s="96"/>
      <c r="Q19" s="96"/>
      <c r="R19" s="96"/>
      <c r="S19" s="96"/>
      <c r="T19" s="96"/>
      <c r="U19" s="96"/>
      <c r="V19" s="96"/>
      <c r="W19" s="96"/>
      <c r="X19" s="97"/>
      <c r="Y19" s="28"/>
      <c r="Z19" s="28"/>
      <c r="AA19" s="28"/>
      <c r="AB19" s="28"/>
      <c r="AC19" s="28"/>
      <c r="AD19" s="28"/>
      <c r="AE19" s="28"/>
      <c r="AF19" s="28"/>
      <c r="AG19" s="45">
        <v>1</v>
      </c>
    </row>
    <row r="20" spans="2:33" hidden="1" x14ac:dyDescent="0.25">
      <c r="B20" s="2" t="s">
        <v>1</v>
      </c>
      <c r="C20" s="28"/>
      <c r="D20" s="28"/>
      <c r="E20" s="28"/>
      <c r="F20" s="28"/>
      <c r="G20" s="49">
        <v>1</v>
      </c>
      <c r="H20" s="49">
        <v>1</v>
      </c>
      <c r="I20" s="49">
        <v>1</v>
      </c>
      <c r="J20" s="49">
        <v>1</v>
      </c>
      <c r="K20" s="28"/>
      <c r="L20" s="28"/>
      <c r="M20" s="28"/>
      <c r="N20" s="49">
        <v>1</v>
      </c>
      <c r="O20" s="49">
        <v>1</v>
      </c>
      <c r="P20" s="49">
        <v>1</v>
      </c>
      <c r="Q20" s="49">
        <v>1</v>
      </c>
      <c r="R20" s="49">
        <v>1</v>
      </c>
      <c r="S20" s="49">
        <v>1</v>
      </c>
      <c r="T20" s="49">
        <v>1</v>
      </c>
      <c r="U20" s="49">
        <v>1</v>
      </c>
      <c r="V20" s="49">
        <v>1</v>
      </c>
      <c r="W20" s="49">
        <v>1</v>
      </c>
      <c r="X20" s="49">
        <v>1</v>
      </c>
      <c r="Y20" s="28"/>
      <c r="Z20" s="28"/>
      <c r="AA20" s="28"/>
      <c r="AB20" s="28"/>
      <c r="AC20" s="28"/>
      <c r="AD20" s="28"/>
      <c r="AE20" s="28"/>
      <c r="AF20" s="28"/>
      <c r="AG20" s="53">
        <v>1</v>
      </c>
    </row>
    <row r="21" spans="2:33" x14ac:dyDescent="0.25">
      <c r="B21" s="2" t="s">
        <v>37</v>
      </c>
      <c r="C21" s="3"/>
      <c r="D21" s="3"/>
      <c r="E21" s="3"/>
      <c r="F21" s="3"/>
      <c r="G21" s="49">
        <v>400</v>
      </c>
      <c r="H21" s="3"/>
      <c r="I21" s="3"/>
      <c r="J21" s="49">
        <v>225</v>
      </c>
      <c r="K21" s="3"/>
      <c r="L21" s="3"/>
      <c r="M21" s="3"/>
      <c r="N21" s="49"/>
      <c r="O21" s="3"/>
      <c r="P21" s="3"/>
      <c r="Q21" s="49"/>
      <c r="R21" s="49"/>
      <c r="S21" s="49"/>
      <c r="T21" s="49"/>
      <c r="U21" s="49"/>
      <c r="V21" s="3"/>
      <c r="W21" s="3"/>
      <c r="X21" s="49"/>
      <c r="Y21" s="3"/>
      <c r="Z21" s="3"/>
      <c r="AA21" s="3"/>
      <c r="AB21" s="3"/>
      <c r="AC21" s="3"/>
      <c r="AD21" s="3"/>
      <c r="AE21" s="3"/>
      <c r="AF21" s="3"/>
      <c r="AG21" s="53">
        <v>50</v>
      </c>
    </row>
    <row r="22" spans="2:33" x14ac:dyDescent="0.25">
      <c r="B22" s="2" t="s">
        <v>38</v>
      </c>
      <c r="C22" s="3"/>
      <c r="D22" s="3"/>
      <c r="E22" s="3"/>
      <c r="F22" s="3"/>
      <c r="G22" s="49"/>
      <c r="H22" s="3"/>
      <c r="I22" s="3"/>
      <c r="J22" s="49"/>
      <c r="K22" s="3"/>
      <c r="L22" s="3"/>
      <c r="M22" s="3"/>
      <c r="N22" s="49">
        <v>600</v>
      </c>
      <c r="O22" s="3"/>
      <c r="P22" s="3"/>
      <c r="Q22" s="49">
        <v>250</v>
      </c>
      <c r="R22" s="49">
        <v>600</v>
      </c>
      <c r="S22" s="49">
        <v>300</v>
      </c>
      <c r="T22" s="49">
        <v>450</v>
      </c>
      <c r="U22" s="49">
        <v>450</v>
      </c>
      <c r="V22" s="3"/>
      <c r="W22" s="3"/>
      <c r="X22" s="49">
        <v>200</v>
      </c>
      <c r="Y22" s="3"/>
      <c r="Z22" s="3"/>
      <c r="AA22" s="3"/>
      <c r="AB22" s="3"/>
      <c r="AC22" s="3"/>
      <c r="AD22" s="3"/>
      <c r="AE22" s="3"/>
      <c r="AF22" s="3"/>
      <c r="AG22" s="53"/>
    </row>
    <row r="23" spans="2:33" x14ac:dyDescent="0.25">
      <c r="B23" s="2" t="s">
        <v>39</v>
      </c>
      <c r="C23" s="3">
        <f>C21</f>
        <v>0</v>
      </c>
      <c r="D23" s="3">
        <f>C23+D21</f>
        <v>0</v>
      </c>
      <c r="E23" s="3">
        <f t="shared" ref="E23:AG23" si="1">D23+E21</f>
        <v>0</v>
      </c>
      <c r="F23" s="3">
        <f t="shared" si="1"/>
        <v>0</v>
      </c>
      <c r="G23" s="49">
        <f>F23+G21</f>
        <v>400</v>
      </c>
      <c r="H23" s="3">
        <f t="shared" si="1"/>
        <v>400</v>
      </c>
      <c r="I23" s="3">
        <f t="shared" si="1"/>
        <v>400</v>
      </c>
      <c r="J23" s="49">
        <f t="shared" si="1"/>
        <v>625</v>
      </c>
      <c r="K23" s="3">
        <f t="shared" si="1"/>
        <v>625</v>
      </c>
      <c r="L23" s="3">
        <f t="shared" si="1"/>
        <v>625</v>
      </c>
      <c r="M23" s="3">
        <f t="shared" si="1"/>
        <v>625</v>
      </c>
      <c r="N23" s="49">
        <f t="shared" si="1"/>
        <v>625</v>
      </c>
      <c r="O23" s="3">
        <f t="shared" si="1"/>
        <v>625</v>
      </c>
      <c r="P23" s="3">
        <f t="shared" si="1"/>
        <v>625</v>
      </c>
      <c r="Q23" s="49">
        <f t="shared" si="1"/>
        <v>625</v>
      </c>
      <c r="R23" s="49">
        <f t="shared" si="1"/>
        <v>625</v>
      </c>
      <c r="S23" s="49">
        <f t="shared" si="1"/>
        <v>625</v>
      </c>
      <c r="T23" s="49">
        <f t="shared" si="1"/>
        <v>625</v>
      </c>
      <c r="U23" s="49">
        <f t="shared" si="1"/>
        <v>625</v>
      </c>
      <c r="V23" s="3">
        <f t="shared" si="1"/>
        <v>625</v>
      </c>
      <c r="W23" s="3">
        <f t="shared" si="1"/>
        <v>625</v>
      </c>
      <c r="X23" s="49">
        <f t="shared" si="1"/>
        <v>625</v>
      </c>
      <c r="Y23" s="3">
        <f t="shared" si="1"/>
        <v>625</v>
      </c>
      <c r="Z23" s="3">
        <f t="shared" si="1"/>
        <v>625</v>
      </c>
      <c r="AA23" s="3">
        <f t="shared" si="1"/>
        <v>625</v>
      </c>
      <c r="AB23" s="3">
        <f t="shared" si="1"/>
        <v>625</v>
      </c>
      <c r="AC23" s="3">
        <f t="shared" si="1"/>
        <v>625</v>
      </c>
      <c r="AD23" s="3">
        <f t="shared" si="1"/>
        <v>625</v>
      </c>
      <c r="AE23" s="3">
        <f t="shared" si="1"/>
        <v>625</v>
      </c>
      <c r="AF23" s="3">
        <f t="shared" si="1"/>
        <v>625</v>
      </c>
      <c r="AG23" s="53">
        <f t="shared" si="1"/>
        <v>675</v>
      </c>
    </row>
    <row r="24" spans="2:33" ht="15.75" thickBot="1" x14ac:dyDescent="0.3">
      <c r="B24" s="94" t="s">
        <v>40</v>
      </c>
      <c r="C24" s="13">
        <f>C22</f>
        <v>0</v>
      </c>
      <c r="D24" s="13">
        <f>C24+D22</f>
        <v>0</v>
      </c>
      <c r="E24" s="13">
        <f t="shared" ref="E24:AG24" si="2">D24+E22</f>
        <v>0</v>
      </c>
      <c r="F24" s="13">
        <f t="shared" si="2"/>
        <v>0</v>
      </c>
      <c r="G24" s="29">
        <f t="shared" si="2"/>
        <v>0</v>
      </c>
      <c r="H24" s="13">
        <f t="shared" si="2"/>
        <v>0</v>
      </c>
      <c r="I24" s="13">
        <f t="shared" si="2"/>
        <v>0</v>
      </c>
      <c r="J24" s="29">
        <f t="shared" si="2"/>
        <v>0</v>
      </c>
      <c r="K24" s="13">
        <f t="shared" si="2"/>
        <v>0</v>
      </c>
      <c r="L24" s="13">
        <f t="shared" si="2"/>
        <v>0</v>
      </c>
      <c r="M24" s="13">
        <f t="shared" si="2"/>
        <v>0</v>
      </c>
      <c r="N24" s="29">
        <f t="shared" si="2"/>
        <v>600</v>
      </c>
      <c r="O24" s="13">
        <f t="shared" si="2"/>
        <v>600</v>
      </c>
      <c r="P24" s="13">
        <f t="shared" si="2"/>
        <v>600</v>
      </c>
      <c r="Q24" s="29">
        <f t="shared" si="2"/>
        <v>850</v>
      </c>
      <c r="R24" s="29">
        <f t="shared" si="2"/>
        <v>1450</v>
      </c>
      <c r="S24" s="29">
        <f t="shared" si="2"/>
        <v>1750</v>
      </c>
      <c r="T24" s="29">
        <f t="shared" si="2"/>
        <v>2200</v>
      </c>
      <c r="U24" s="29">
        <f t="shared" si="2"/>
        <v>2650</v>
      </c>
      <c r="V24" s="13">
        <f t="shared" si="2"/>
        <v>2650</v>
      </c>
      <c r="W24" s="13">
        <f t="shared" si="2"/>
        <v>2650</v>
      </c>
      <c r="X24" s="29">
        <f t="shared" si="2"/>
        <v>2850</v>
      </c>
      <c r="Y24" s="13">
        <f t="shared" si="2"/>
        <v>2850</v>
      </c>
      <c r="Z24" s="13">
        <f t="shared" si="2"/>
        <v>2850</v>
      </c>
      <c r="AA24" s="13">
        <f t="shared" si="2"/>
        <v>2850</v>
      </c>
      <c r="AB24" s="13">
        <f t="shared" si="2"/>
        <v>2850</v>
      </c>
      <c r="AC24" s="13">
        <f t="shared" si="2"/>
        <v>2850</v>
      </c>
      <c r="AD24" s="13">
        <f t="shared" si="2"/>
        <v>2850</v>
      </c>
      <c r="AE24" s="13">
        <f t="shared" si="2"/>
        <v>2850</v>
      </c>
      <c r="AF24" s="13">
        <f t="shared" si="2"/>
        <v>2850</v>
      </c>
      <c r="AG24" s="46">
        <f t="shared" si="2"/>
        <v>2850</v>
      </c>
    </row>
    <row r="25" spans="2:33" ht="15.75" thickBot="1" x14ac:dyDescent="0.3">
      <c r="B25" s="50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7"/>
    </row>
    <row r="26" spans="2:33" x14ac:dyDescent="0.25">
      <c r="B26" s="11" t="s">
        <v>41</v>
      </c>
      <c r="C26" s="58">
        <f>C24+C23+C16</f>
        <v>500</v>
      </c>
      <c r="D26" s="58">
        <f t="shared" ref="D26:AG26" si="3">D24+D23+D16</f>
        <v>1000</v>
      </c>
      <c r="E26" s="58">
        <f t="shared" si="3"/>
        <v>1500</v>
      </c>
      <c r="F26" s="58">
        <f t="shared" si="3"/>
        <v>1500</v>
      </c>
      <c r="G26" s="58">
        <f t="shared" si="3"/>
        <v>1900</v>
      </c>
      <c r="H26" s="58">
        <f t="shared" si="3"/>
        <v>1900</v>
      </c>
      <c r="I26" s="58">
        <f t="shared" si="3"/>
        <v>1900</v>
      </c>
      <c r="J26" s="58">
        <f t="shared" si="3"/>
        <v>2350</v>
      </c>
      <c r="K26" s="58">
        <f t="shared" si="3"/>
        <v>2800</v>
      </c>
      <c r="L26" s="58">
        <f t="shared" si="3"/>
        <v>3250</v>
      </c>
      <c r="M26" s="58">
        <f t="shared" si="3"/>
        <v>3250</v>
      </c>
      <c r="N26" s="58">
        <f t="shared" si="3"/>
        <v>3850</v>
      </c>
      <c r="O26" s="58">
        <f t="shared" si="3"/>
        <v>4450</v>
      </c>
      <c r="P26" s="58">
        <f t="shared" si="3"/>
        <v>5050</v>
      </c>
      <c r="Q26" s="58">
        <f t="shared" si="3"/>
        <v>5300</v>
      </c>
      <c r="R26" s="58">
        <f t="shared" si="3"/>
        <v>5900</v>
      </c>
      <c r="S26" s="58">
        <f t="shared" si="3"/>
        <v>6800</v>
      </c>
      <c r="T26" s="58">
        <f t="shared" si="3"/>
        <v>7250</v>
      </c>
      <c r="U26" s="58">
        <f t="shared" si="3"/>
        <v>8300</v>
      </c>
      <c r="V26" s="58">
        <f t="shared" si="3"/>
        <v>8300</v>
      </c>
      <c r="W26" s="58">
        <f t="shared" si="3"/>
        <v>8900</v>
      </c>
      <c r="X26" s="58">
        <f t="shared" si="3"/>
        <v>9520</v>
      </c>
      <c r="Y26" s="58">
        <f t="shared" si="3"/>
        <v>10120</v>
      </c>
      <c r="Z26" s="58">
        <f t="shared" si="3"/>
        <v>10720</v>
      </c>
      <c r="AA26" s="58">
        <f t="shared" si="3"/>
        <v>10720</v>
      </c>
      <c r="AB26" s="58">
        <f t="shared" si="3"/>
        <v>11020</v>
      </c>
      <c r="AC26" s="58">
        <f t="shared" si="3"/>
        <v>11220</v>
      </c>
      <c r="AD26" s="58">
        <f t="shared" si="3"/>
        <v>11470</v>
      </c>
      <c r="AE26" s="58">
        <f t="shared" si="3"/>
        <v>11520</v>
      </c>
      <c r="AF26" s="58">
        <f t="shared" si="3"/>
        <v>11520</v>
      </c>
      <c r="AG26" s="59">
        <f t="shared" si="3"/>
        <v>11570</v>
      </c>
    </row>
    <row r="27" spans="2:33" ht="15.75" thickBot="1" x14ac:dyDescent="0.3">
      <c r="B27" s="12" t="s">
        <v>42</v>
      </c>
      <c r="C27" s="54">
        <f t="shared" ref="C27:AG27" si="4">148200/360*C7</f>
        <v>411.66666666666669</v>
      </c>
      <c r="D27" s="54">
        <f t="shared" si="4"/>
        <v>823.33333333333337</v>
      </c>
      <c r="E27" s="54">
        <f t="shared" si="4"/>
        <v>1235</v>
      </c>
      <c r="F27" s="54">
        <f t="shared" si="4"/>
        <v>1235</v>
      </c>
      <c r="G27" s="54">
        <f t="shared" si="4"/>
        <v>1646.6666666666667</v>
      </c>
      <c r="H27" s="54">
        <f t="shared" si="4"/>
        <v>2058.3333333333335</v>
      </c>
      <c r="I27" s="54">
        <f t="shared" si="4"/>
        <v>2470</v>
      </c>
      <c r="J27" s="54">
        <f t="shared" si="4"/>
        <v>2881.666666666667</v>
      </c>
      <c r="K27" s="54">
        <f t="shared" si="4"/>
        <v>3293.3333333333335</v>
      </c>
      <c r="L27" s="54">
        <f t="shared" si="4"/>
        <v>3705</v>
      </c>
      <c r="M27" s="54">
        <f t="shared" si="4"/>
        <v>4116.666666666667</v>
      </c>
      <c r="N27" s="54">
        <f t="shared" si="4"/>
        <v>4528.3333333333339</v>
      </c>
      <c r="O27" s="54">
        <f t="shared" si="4"/>
        <v>4940</v>
      </c>
      <c r="P27" s="54">
        <f t="shared" si="4"/>
        <v>5351.666666666667</v>
      </c>
      <c r="Q27" s="54">
        <f t="shared" si="4"/>
        <v>5763.3333333333339</v>
      </c>
      <c r="R27" s="54">
        <f t="shared" si="4"/>
        <v>6175</v>
      </c>
      <c r="S27" s="54">
        <f t="shared" si="4"/>
        <v>6586.666666666667</v>
      </c>
      <c r="T27" s="54">
        <f t="shared" si="4"/>
        <v>6998.3333333333339</v>
      </c>
      <c r="U27" s="54">
        <f t="shared" si="4"/>
        <v>7410</v>
      </c>
      <c r="V27" s="54">
        <f t="shared" si="4"/>
        <v>7821.666666666667</v>
      </c>
      <c r="W27" s="54">
        <f t="shared" si="4"/>
        <v>8233.3333333333339</v>
      </c>
      <c r="X27" s="54">
        <f t="shared" si="4"/>
        <v>8645</v>
      </c>
      <c r="Y27" s="54">
        <f t="shared" si="4"/>
        <v>9056.6666666666679</v>
      </c>
      <c r="Z27" s="54">
        <f t="shared" si="4"/>
        <v>9468.3333333333339</v>
      </c>
      <c r="AA27" s="54">
        <f t="shared" si="4"/>
        <v>9880</v>
      </c>
      <c r="AB27" s="54">
        <f t="shared" si="4"/>
        <v>10291.666666666668</v>
      </c>
      <c r="AC27" s="54">
        <f t="shared" si="4"/>
        <v>10703.333333333334</v>
      </c>
      <c r="AD27" s="54">
        <f t="shared" si="4"/>
        <v>11115</v>
      </c>
      <c r="AE27" s="54">
        <f t="shared" si="4"/>
        <v>11526.666666666668</v>
      </c>
      <c r="AF27" s="54">
        <f t="shared" si="4"/>
        <v>11526.666666666668</v>
      </c>
      <c r="AG27" s="55">
        <f t="shared" si="4"/>
        <v>11938.333333333334</v>
      </c>
    </row>
    <row r="28" spans="2:33" ht="15.75" thickBot="1" x14ac:dyDescent="0.3">
      <c r="B28" s="23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1"/>
    </row>
    <row r="29" spans="2:33" x14ac:dyDescent="0.25">
      <c r="B29" s="11" t="s">
        <v>43</v>
      </c>
      <c r="C29" s="58">
        <f>IF(C26&gt;C27,C27/C26*C16,C16)</f>
        <v>411.66666666666669</v>
      </c>
      <c r="D29" s="58">
        <f t="shared" ref="D29:AG29" si="5">IF(D26&gt;D27,D27/D26*D16-C30,D16-C30)</f>
        <v>411.66666666666669</v>
      </c>
      <c r="E29" s="58">
        <f t="shared" si="5"/>
        <v>411.66666666666663</v>
      </c>
      <c r="F29" s="58">
        <f t="shared" si="5"/>
        <v>0</v>
      </c>
      <c r="G29" s="58">
        <f>IF(G26&gt;G27,G27/G26*G16-F30,G16-F30)</f>
        <v>65</v>
      </c>
      <c r="H29" s="58">
        <f t="shared" si="5"/>
        <v>200</v>
      </c>
      <c r="I29" s="58">
        <f t="shared" si="5"/>
        <v>0</v>
      </c>
      <c r="J29" s="58">
        <f t="shared" si="5"/>
        <v>225</v>
      </c>
      <c r="K29" s="58">
        <f t="shared" si="5"/>
        <v>450</v>
      </c>
      <c r="L29" s="58">
        <f t="shared" si="5"/>
        <v>450</v>
      </c>
      <c r="M29" s="58">
        <f t="shared" si="5"/>
        <v>0</v>
      </c>
      <c r="N29" s="58">
        <f t="shared" si="5"/>
        <v>0</v>
      </c>
      <c r="O29" s="58">
        <f t="shared" si="5"/>
        <v>600</v>
      </c>
      <c r="P29" s="58">
        <f t="shared" si="5"/>
        <v>600</v>
      </c>
      <c r="Q29" s="58">
        <f t="shared" si="5"/>
        <v>0</v>
      </c>
      <c r="R29" s="58">
        <f t="shared" si="5"/>
        <v>0</v>
      </c>
      <c r="S29" s="58">
        <f t="shared" si="5"/>
        <v>461.17647058823513</v>
      </c>
      <c r="T29" s="58">
        <f t="shared" si="5"/>
        <v>-14.779918864096544</v>
      </c>
      <c r="U29" s="58">
        <f t="shared" si="5"/>
        <v>214.77814707104244</v>
      </c>
      <c r="V29" s="58">
        <f t="shared" si="5"/>
        <v>249.23192771084359</v>
      </c>
      <c r="W29" s="58">
        <f t="shared" si="5"/>
        <v>468.24505888723434</v>
      </c>
      <c r="X29" s="58">
        <f>IF(X26&gt;X27,X27/X26*X16-W30,X16-W30)</f>
        <v>285.74169695968249</v>
      </c>
      <c r="Y29" s="58">
        <f t="shared" si="5"/>
        <v>457.40009590792852</v>
      </c>
      <c r="Z29" s="58">
        <f t="shared" si="5"/>
        <v>452.28068218689168</v>
      </c>
      <c r="AA29" s="58">
        <f t="shared" si="5"/>
        <v>278.22061567164201</v>
      </c>
      <c r="AB29" s="58">
        <f t="shared" si="5"/>
        <v>369.04143077714889</v>
      </c>
      <c r="AC29" s="58">
        <f t="shared" si="5"/>
        <v>342.0164371913861</v>
      </c>
      <c r="AD29" s="58">
        <f t="shared" si="5"/>
        <v>359.19966628695238</v>
      </c>
      <c r="AE29" s="58">
        <f t="shared" si="5"/>
        <v>297.44768962510898</v>
      </c>
      <c r="AF29" s="58">
        <f t="shared" si="5"/>
        <v>0</v>
      </c>
      <c r="AG29" s="59">
        <f t="shared" si="5"/>
        <v>0</v>
      </c>
    </row>
    <row r="30" spans="2:33" ht="15.75" thickBot="1" x14ac:dyDescent="0.3">
      <c r="B30" s="12" t="s">
        <v>44</v>
      </c>
      <c r="C30" s="54">
        <f>C29</f>
        <v>411.66666666666669</v>
      </c>
      <c r="D30" s="54">
        <f>D29+C30</f>
        <v>823.33333333333337</v>
      </c>
      <c r="E30" s="54">
        <f t="shared" ref="E30:AG30" si="6">E29+D30</f>
        <v>1235</v>
      </c>
      <c r="F30" s="54">
        <f t="shared" si="6"/>
        <v>1235</v>
      </c>
      <c r="G30" s="54">
        <f t="shared" si="6"/>
        <v>1300</v>
      </c>
      <c r="H30" s="54">
        <f t="shared" si="6"/>
        <v>1500</v>
      </c>
      <c r="I30" s="54">
        <f t="shared" si="6"/>
        <v>1500</v>
      </c>
      <c r="J30" s="54">
        <f t="shared" si="6"/>
        <v>1725</v>
      </c>
      <c r="K30" s="54">
        <f t="shared" si="6"/>
        <v>2175</v>
      </c>
      <c r="L30" s="54">
        <f t="shared" si="6"/>
        <v>2625</v>
      </c>
      <c r="M30" s="54">
        <f t="shared" si="6"/>
        <v>2625</v>
      </c>
      <c r="N30" s="54">
        <f t="shared" si="6"/>
        <v>2625</v>
      </c>
      <c r="O30" s="54">
        <f t="shared" si="6"/>
        <v>3225</v>
      </c>
      <c r="P30" s="54">
        <f t="shared" si="6"/>
        <v>3825</v>
      </c>
      <c r="Q30" s="54">
        <f t="shared" si="6"/>
        <v>3825</v>
      </c>
      <c r="R30" s="54">
        <f t="shared" si="6"/>
        <v>3825</v>
      </c>
      <c r="S30" s="54">
        <f t="shared" si="6"/>
        <v>4286.1764705882351</v>
      </c>
      <c r="T30" s="54">
        <f t="shared" si="6"/>
        <v>4271.3965517241386</v>
      </c>
      <c r="U30" s="54">
        <f t="shared" si="6"/>
        <v>4486.174698795181</v>
      </c>
      <c r="V30" s="54">
        <f t="shared" si="6"/>
        <v>4735.4066265060246</v>
      </c>
      <c r="W30" s="54">
        <f t="shared" si="6"/>
        <v>5203.651685393259</v>
      </c>
      <c r="X30" s="54">
        <f t="shared" si="6"/>
        <v>5489.3933823529414</v>
      </c>
      <c r="Y30" s="54">
        <f t="shared" si="6"/>
        <v>5946.79347826087</v>
      </c>
      <c r="Z30" s="54">
        <f t="shared" si="6"/>
        <v>6399.0741604477616</v>
      </c>
      <c r="AA30" s="54">
        <f t="shared" si="6"/>
        <v>6677.2947761194037</v>
      </c>
      <c r="AB30" s="54">
        <f t="shared" si="6"/>
        <v>7046.3362068965525</v>
      </c>
      <c r="AC30" s="54">
        <f t="shared" si="6"/>
        <v>7388.3526440879386</v>
      </c>
      <c r="AD30" s="54">
        <f t="shared" si="6"/>
        <v>7747.552310374891</v>
      </c>
      <c r="AE30" s="54">
        <f t="shared" si="6"/>
        <v>8045</v>
      </c>
      <c r="AF30" s="54">
        <f t="shared" si="6"/>
        <v>8045</v>
      </c>
      <c r="AG30" s="55">
        <f t="shared" si="6"/>
        <v>8045</v>
      </c>
    </row>
    <row r="31" spans="2:33" ht="15.75" thickBot="1" x14ac:dyDescent="0.3">
      <c r="B31" s="23"/>
      <c r="C31" s="60"/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1"/>
    </row>
    <row r="32" spans="2:33" x14ac:dyDescent="0.25">
      <c r="B32" s="11" t="s">
        <v>45</v>
      </c>
      <c r="C32" s="58">
        <f>IF(C26&gt;C27,C27/C26*C23,C23)</f>
        <v>0</v>
      </c>
      <c r="D32" s="58">
        <f>IF(D26&gt;D27,D27/D26*D23-C33,D23-C33)</f>
        <v>0</v>
      </c>
      <c r="E32" s="58">
        <f t="shared" ref="E32:AG32" si="7">IF(E26&gt;E27,E27/E26*E23-D33,E23-D33)</f>
        <v>0</v>
      </c>
      <c r="F32" s="58">
        <f t="shared" si="7"/>
        <v>0</v>
      </c>
      <c r="G32" s="58">
        <f t="shared" si="7"/>
        <v>346.66666666666669</v>
      </c>
      <c r="H32" s="58">
        <f t="shared" si="7"/>
        <v>53.333333333333314</v>
      </c>
      <c r="I32" s="58">
        <f t="shared" si="7"/>
        <v>0</v>
      </c>
      <c r="J32" s="58">
        <f t="shared" si="7"/>
        <v>225</v>
      </c>
      <c r="K32" s="58">
        <f t="shared" si="7"/>
        <v>0</v>
      </c>
      <c r="L32" s="58">
        <f t="shared" si="7"/>
        <v>0</v>
      </c>
      <c r="M32" s="58">
        <f t="shared" si="7"/>
        <v>0</v>
      </c>
      <c r="N32" s="58">
        <f t="shared" si="7"/>
        <v>0</v>
      </c>
      <c r="O32" s="58">
        <f t="shared" si="7"/>
        <v>0</v>
      </c>
      <c r="P32" s="58">
        <f t="shared" si="7"/>
        <v>0</v>
      </c>
      <c r="Q32" s="58">
        <f t="shared" si="7"/>
        <v>0</v>
      </c>
      <c r="R32" s="58">
        <f t="shared" si="7"/>
        <v>0</v>
      </c>
      <c r="S32" s="58">
        <f t="shared" si="7"/>
        <v>-19.607843137254918</v>
      </c>
      <c r="T32" s="58">
        <f t="shared" si="7"/>
        <v>-2.0875591615956637</v>
      </c>
      <c r="U32" s="58">
        <f t="shared" si="7"/>
        <v>-45.322669990306053</v>
      </c>
      <c r="V32" s="58">
        <f t="shared" si="7"/>
        <v>30.998995983935743</v>
      </c>
      <c r="W32" s="58">
        <f t="shared" si="7"/>
        <v>-10.797403095528125</v>
      </c>
      <c r="X32" s="58">
        <f t="shared" si="7"/>
        <v>-10.628373540427447</v>
      </c>
      <c r="Y32" s="58">
        <f t="shared" si="7"/>
        <v>-8.2254369138959191</v>
      </c>
      <c r="Z32" s="58">
        <f t="shared" si="7"/>
        <v>-7.3046790504001819</v>
      </c>
      <c r="AA32" s="58">
        <f t="shared" si="7"/>
        <v>24.001088308457724</v>
      </c>
      <c r="AB32" s="58">
        <f t="shared" si="7"/>
        <v>7.6664093326470493</v>
      </c>
      <c r="AC32" s="58">
        <f t="shared" si="7"/>
        <v>12.527019689798635</v>
      </c>
      <c r="AD32" s="58">
        <f t="shared" si="7"/>
        <v>9.4365108596606433</v>
      </c>
      <c r="AE32" s="58">
        <f t="shared" si="7"/>
        <v>19.343940714908513</v>
      </c>
      <c r="AF32" s="58">
        <f t="shared" si="7"/>
        <v>0</v>
      </c>
      <c r="AG32" s="59">
        <f t="shared" si="7"/>
        <v>50</v>
      </c>
    </row>
    <row r="33" spans="2:33" ht="15.75" thickBot="1" x14ac:dyDescent="0.3">
      <c r="B33" s="12" t="s">
        <v>46</v>
      </c>
      <c r="C33" s="54">
        <f>C32</f>
        <v>0</v>
      </c>
      <c r="D33" s="54">
        <f>D32+C33</f>
        <v>0</v>
      </c>
      <c r="E33" s="54">
        <f t="shared" ref="E33:AG33" si="8">E32+D33</f>
        <v>0</v>
      </c>
      <c r="F33" s="54">
        <f t="shared" si="8"/>
        <v>0</v>
      </c>
      <c r="G33" s="54">
        <f t="shared" si="8"/>
        <v>346.66666666666669</v>
      </c>
      <c r="H33" s="54">
        <f t="shared" si="8"/>
        <v>400</v>
      </c>
      <c r="I33" s="54">
        <f t="shared" si="8"/>
        <v>400</v>
      </c>
      <c r="J33" s="54">
        <f t="shared" si="8"/>
        <v>625</v>
      </c>
      <c r="K33" s="54">
        <f t="shared" si="8"/>
        <v>625</v>
      </c>
      <c r="L33" s="54">
        <f t="shared" si="8"/>
        <v>625</v>
      </c>
      <c r="M33" s="54">
        <f t="shared" si="8"/>
        <v>625</v>
      </c>
      <c r="N33" s="54">
        <f t="shared" si="8"/>
        <v>625</v>
      </c>
      <c r="O33" s="54">
        <f t="shared" si="8"/>
        <v>625</v>
      </c>
      <c r="P33" s="54">
        <f t="shared" si="8"/>
        <v>625</v>
      </c>
      <c r="Q33" s="54">
        <f t="shared" si="8"/>
        <v>625</v>
      </c>
      <c r="R33" s="54">
        <f t="shared" si="8"/>
        <v>625</v>
      </c>
      <c r="S33" s="54">
        <f t="shared" si="8"/>
        <v>605.39215686274508</v>
      </c>
      <c r="T33" s="54">
        <f t="shared" si="8"/>
        <v>603.30459770114942</v>
      </c>
      <c r="U33" s="54">
        <f t="shared" si="8"/>
        <v>557.98192771084337</v>
      </c>
      <c r="V33" s="54">
        <f t="shared" si="8"/>
        <v>588.98092369477911</v>
      </c>
      <c r="W33" s="54">
        <f t="shared" si="8"/>
        <v>578.18352059925098</v>
      </c>
      <c r="X33" s="54">
        <f t="shared" si="8"/>
        <v>567.55514705882354</v>
      </c>
      <c r="Y33" s="54">
        <f t="shared" si="8"/>
        <v>559.32971014492762</v>
      </c>
      <c r="Z33" s="54">
        <f t="shared" si="8"/>
        <v>552.02503109452744</v>
      </c>
      <c r="AA33" s="54">
        <f t="shared" si="8"/>
        <v>576.02611940298516</v>
      </c>
      <c r="AB33" s="54">
        <f t="shared" si="8"/>
        <v>583.69252873563221</v>
      </c>
      <c r="AC33" s="54">
        <f t="shared" si="8"/>
        <v>596.21954842543084</v>
      </c>
      <c r="AD33" s="54">
        <f t="shared" si="8"/>
        <v>605.65605928509149</v>
      </c>
      <c r="AE33" s="54">
        <f t="shared" si="8"/>
        <v>625</v>
      </c>
      <c r="AF33" s="54">
        <f t="shared" si="8"/>
        <v>625</v>
      </c>
      <c r="AG33" s="55">
        <f t="shared" si="8"/>
        <v>675</v>
      </c>
    </row>
    <row r="34" spans="2:33" ht="15.75" thickBot="1" x14ac:dyDescent="0.3">
      <c r="B34" s="23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1"/>
    </row>
    <row r="35" spans="2:33" x14ac:dyDescent="0.25">
      <c r="B35" s="11" t="s">
        <v>47</v>
      </c>
      <c r="C35" s="58">
        <f>IF(C26&gt;C27,C27/C26*C24,C24)</f>
        <v>0</v>
      </c>
      <c r="D35" s="58">
        <f>IF(D26&gt;D27,D27/D26*D24-C36,D24-C36)</f>
        <v>0</v>
      </c>
      <c r="E35" s="58">
        <f t="shared" ref="E35:AG35" si="9">IF(E26&gt;E27,E27/E26*E24-D36,E24-D36)</f>
        <v>0</v>
      </c>
      <c r="F35" s="58">
        <f t="shared" si="9"/>
        <v>0</v>
      </c>
      <c r="G35" s="58">
        <f t="shared" si="9"/>
        <v>0</v>
      </c>
      <c r="H35" s="58">
        <f t="shared" si="9"/>
        <v>0</v>
      </c>
      <c r="I35" s="58">
        <f t="shared" si="9"/>
        <v>0</v>
      </c>
      <c r="J35" s="58">
        <f t="shared" si="9"/>
        <v>0</v>
      </c>
      <c r="K35" s="58">
        <f t="shared" si="9"/>
        <v>0</v>
      </c>
      <c r="L35" s="58">
        <f t="shared" si="9"/>
        <v>0</v>
      </c>
      <c r="M35" s="58">
        <f t="shared" si="9"/>
        <v>0</v>
      </c>
      <c r="N35" s="58">
        <f t="shared" si="9"/>
        <v>600</v>
      </c>
      <c r="O35" s="58">
        <f t="shared" si="9"/>
        <v>0</v>
      </c>
      <c r="P35" s="58">
        <f t="shared" si="9"/>
        <v>0</v>
      </c>
      <c r="Q35" s="58">
        <f t="shared" si="9"/>
        <v>250</v>
      </c>
      <c r="R35" s="58">
        <f t="shared" si="9"/>
        <v>600</v>
      </c>
      <c r="S35" s="58">
        <f t="shared" si="9"/>
        <v>245.09803921568619</v>
      </c>
      <c r="T35" s="58">
        <f t="shared" si="9"/>
        <v>428.53414469235986</v>
      </c>
      <c r="U35" s="58">
        <f t="shared" si="9"/>
        <v>242.21118958592979</v>
      </c>
      <c r="V35" s="58">
        <f t="shared" si="9"/>
        <v>131.43574297188752</v>
      </c>
      <c r="W35" s="58">
        <f t="shared" si="9"/>
        <v>-45.780989125039468</v>
      </c>
      <c r="X35" s="58">
        <f t="shared" si="9"/>
        <v>136.55334324741125</v>
      </c>
      <c r="Y35" s="58">
        <f t="shared" si="9"/>
        <v>-37.507992327365173</v>
      </c>
      <c r="Z35" s="58">
        <f t="shared" si="9"/>
        <v>-33.309336469825212</v>
      </c>
      <c r="AA35" s="58">
        <f t="shared" si="9"/>
        <v>109.44496268656712</v>
      </c>
      <c r="AB35" s="58">
        <f t="shared" si="9"/>
        <v>34.958826556871372</v>
      </c>
      <c r="AC35" s="58">
        <f t="shared" si="9"/>
        <v>57.123209785481322</v>
      </c>
      <c r="AD35" s="58">
        <f t="shared" si="9"/>
        <v>43.030489520052924</v>
      </c>
      <c r="AE35" s="58">
        <f t="shared" si="9"/>
        <v>88.208369659982509</v>
      </c>
      <c r="AF35" s="58">
        <f t="shared" si="9"/>
        <v>0</v>
      </c>
      <c r="AG35" s="59">
        <f t="shared" si="9"/>
        <v>0</v>
      </c>
    </row>
    <row r="36" spans="2:33" ht="15.75" thickBot="1" x14ac:dyDescent="0.3">
      <c r="B36" s="12" t="s">
        <v>48</v>
      </c>
      <c r="C36" s="54">
        <f>C35</f>
        <v>0</v>
      </c>
      <c r="D36" s="54">
        <f>D35+C36</f>
        <v>0</v>
      </c>
      <c r="E36" s="54">
        <f t="shared" ref="E36" si="10">E35+D36</f>
        <v>0</v>
      </c>
      <c r="F36" s="54">
        <f t="shared" ref="F36" si="11">F35+E36</f>
        <v>0</v>
      </c>
      <c r="G36" s="54">
        <f t="shared" ref="G36" si="12">G35+F36</f>
        <v>0</v>
      </c>
      <c r="H36" s="54">
        <f t="shared" ref="H36" si="13">H35+G36</f>
        <v>0</v>
      </c>
      <c r="I36" s="54">
        <f t="shared" ref="I36" si="14">I35+H36</f>
        <v>0</v>
      </c>
      <c r="J36" s="54">
        <f t="shared" ref="J36" si="15">J35+I36</f>
        <v>0</v>
      </c>
      <c r="K36" s="54">
        <f t="shared" ref="K36" si="16">K35+J36</f>
        <v>0</v>
      </c>
      <c r="L36" s="54">
        <f t="shared" ref="L36" si="17">L35+K36</f>
        <v>0</v>
      </c>
      <c r="M36" s="54">
        <f t="shared" ref="M36" si="18">M35+L36</f>
        <v>0</v>
      </c>
      <c r="N36" s="54">
        <f t="shared" ref="N36" si="19">N35+M36</f>
        <v>600</v>
      </c>
      <c r="O36" s="54">
        <f t="shared" ref="O36" si="20">O35+N36</f>
        <v>600</v>
      </c>
      <c r="P36" s="54">
        <f t="shared" ref="P36" si="21">P35+O36</f>
        <v>600</v>
      </c>
      <c r="Q36" s="54">
        <f t="shared" ref="Q36" si="22">Q35+P36</f>
        <v>850</v>
      </c>
      <c r="R36" s="54">
        <f t="shared" ref="R36" si="23">R35+Q36</f>
        <v>1450</v>
      </c>
      <c r="S36" s="54">
        <f t="shared" ref="S36" si="24">S35+R36</f>
        <v>1695.0980392156862</v>
      </c>
      <c r="T36" s="54">
        <f t="shared" ref="T36" si="25">T35+S36</f>
        <v>2123.632183908046</v>
      </c>
      <c r="U36" s="54">
        <f t="shared" ref="U36" si="26">U35+T36</f>
        <v>2365.8433734939758</v>
      </c>
      <c r="V36" s="54">
        <f t="shared" ref="V36" si="27">V35+U36</f>
        <v>2497.2791164658634</v>
      </c>
      <c r="W36" s="54">
        <f t="shared" ref="W36" si="28">W35+V36</f>
        <v>2451.4981273408239</v>
      </c>
      <c r="X36" s="54">
        <f t="shared" ref="X36" si="29">X35+W36</f>
        <v>2588.0514705882351</v>
      </c>
      <c r="Y36" s="54">
        <f t="shared" ref="Y36" si="30">Y35+X36</f>
        <v>2550.54347826087</v>
      </c>
      <c r="Z36" s="54">
        <f t="shared" ref="Z36" si="31">Z35+Y36</f>
        <v>2517.2341417910447</v>
      </c>
      <c r="AA36" s="54">
        <f t="shared" ref="AA36" si="32">AA35+Z36</f>
        <v>2626.6791044776119</v>
      </c>
      <c r="AB36" s="54">
        <f t="shared" ref="AB36" si="33">AB35+AA36</f>
        <v>2661.6379310344832</v>
      </c>
      <c r="AC36" s="54">
        <f t="shared" ref="AC36" si="34">AC35+AB36</f>
        <v>2718.7611408199646</v>
      </c>
      <c r="AD36" s="54">
        <f t="shared" ref="AD36" si="35">AD35+AC36</f>
        <v>2761.7916303400175</v>
      </c>
      <c r="AE36" s="54">
        <f t="shared" ref="AE36" si="36">AE35+AD36</f>
        <v>2850</v>
      </c>
      <c r="AF36" s="54">
        <f t="shared" ref="AF36" si="37">AF35+AE36</f>
        <v>2850</v>
      </c>
      <c r="AG36" s="55">
        <f t="shared" ref="AG36" si="38">AG35+AF36</f>
        <v>2850</v>
      </c>
    </row>
    <row r="37" spans="2:33" x14ac:dyDescent="0.25">
      <c r="B37" s="23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5"/>
    </row>
  </sheetData>
  <mergeCells count="17">
    <mergeCell ref="G19:J19"/>
    <mergeCell ref="N19:X19"/>
    <mergeCell ref="AD12:AE12"/>
    <mergeCell ref="C13:E13"/>
    <mergeCell ref="J13:P13"/>
    <mergeCell ref="W13:AE13"/>
    <mergeCell ref="H18:I18"/>
    <mergeCell ref="O18:P18"/>
    <mergeCell ref="Q18:U18"/>
    <mergeCell ref="V18:W18"/>
    <mergeCell ref="B2:AG2"/>
    <mergeCell ref="C12:E12"/>
    <mergeCell ref="J12:L12"/>
    <mergeCell ref="M12:N12"/>
    <mergeCell ref="O12:P12"/>
    <mergeCell ref="W12:Z12"/>
    <mergeCell ref="AB12:AC12"/>
  </mergeCells>
  <pageMargins left="0.7" right="0.7" top="0.78740157499999996" bottom="0.78740157499999996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CC5435-98F3-4097-8DE9-A18E8F931D10}">
  <dimension ref="B2:H21"/>
  <sheetViews>
    <sheetView tabSelected="1" workbookViewId="0"/>
  </sheetViews>
  <sheetFormatPr baseColWidth="10" defaultRowHeight="15" x14ac:dyDescent="0.25"/>
  <cols>
    <col min="2" max="2" width="18" bestFit="1" customWidth="1"/>
    <col min="3" max="3" width="11.5703125" style="63"/>
    <col min="4" max="4" width="25.7109375" bestFit="1" customWidth="1"/>
    <col min="5" max="5" width="41.140625" style="62" bestFit="1" customWidth="1"/>
    <col min="6" max="6" width="19.140625" bestFit="1" customWidth="1"/>
    <col min="7" max="7" width="18" customWidth="1"/>
    <col min="8" max="8" width="18.28515625" style="62" bestFit="1" customWidth="1"/>
  </cols>
  <sheetData>
    <row r="2" spans="2:8" ht="1.9" customHeight="1" thickBot="1" x14ac:dyDescent="0.3"/>
    <row r="3" spans="2:8" s="1" customFormat="1" ht="15.75" thickBot="1" x14ac:dyDescent="0.3">
      <c r="B3" s="115" t="s">
        <v>15</v>
      </c>
      <c r="C3" s="116"/>
      <c r="D3" s="116"/>
      <c r="E3" s="116"/>
      <c r="F3" s="116"/>
      <c r="G3" s="116"/>
      <c r="H3" s="117"/>
    </row>
    <row r="4" spans="2:8" s="1" customFormat="1" x14ac:dyDescent="0.25">
      <c r="B4" s="86" t="s">
        <v>69</v>
      </c>
      <c r="C4" s="70" t="s">
        <v>70</v>
      </c>
      <c r="D4" s="70" t="s">
        <v>71</v>
      </c>
      <c r="E4" s="79" t="s">
        <v>72</v>
      </c>
      <c r="F4" s="86" t="s">
        <v>73</v>
      </c>
      <c r="G4" s="70" t="s">
        <v>74</v>
      </c>
      <c r="H4" s="79" t="s">
        <v>75</v>
      </c>
    </row>
    <row r="5" spans="2:8" x14ac:dyDescent="0.25">
      <c r="B5" s="76" t="s">
        <v>5</v>
      </c>
      <c r="C5" s="71" t="s">
        <v>12</v>
      </c>
      <c r="D5" s="71">
        <v>71120</v>
      </c>
      <c r="E5" s="80">
        <f>'Base LAINF'!E28</f>
        <v>1235</v>
      </c>
      <c r="F5" s="76" t="s">
        <v>27</v>
      </c>
      <c r="G5" s="71" t="s">
        <v>5</v>
      </c>
      <c r="H5" s="64">
        <f>E5</f>
        <v>1235</v>
      </c>
    </row>
    <row r="6" spans="2:8" x14ac:dyDescent="0.25">
      <c r="B6" s="76" t="s">
        <v>6</v>
      </c>
      <c r="C6" s="71" t="s">
        <v>13</v>
      </c>
      <c r="D6" s="71">
        <v>71120</v>
      </c>
      <c r="E6" s="80">
        <f>'Base LAINF'!P28-'Base LAINF'!E28</f>
        <v>2590</v>
      </c>
      <c r="F6" s="76" t="s">
        <v>27</v>
      </c>
      <c r="G6" s="71" t="s">
        <v>6</v>
      </c>
      <c r="H6" s="64">
        <f t="shared" ref="H6:H8" si="0">E6</f>
        <v>2590</v>
      </c>
    </row>
    <row r="7" spans="2:8" x14ac:dyDescent="0.25">
      <c r="B7" s="76" t="s">
        <v>16</v>
      </c>
      <c r="C7" s="71" t="s">
        <v>14</v>
      </c>
      <c r="D7" s="71">
        <v>71120</v>
      </c>
      <c r="E7" s="80">
        <f>'Base LAINF'!S28-'Base LAINF'!R28</f>
        <v>461.17647058823513</v>
      </c>
      <c r="F7" s="76" t="s">
        <v>27</v>
      </c>
      <c r="G7" s="71" t="s">
        <v>16</v>
      </c>
      <c r="H7" s="64">
        <f t="shared" si="0"/>
        <v>461.17647058823513</v>
      </c>
    </row>
    <row r="8" spans="2:8" x14ac:dyDescent="0.25">
      <c r="B8" s="76" t="s">
        <v>17</v>
      </c>
      <c r="C8" s="71" t="s">
        <v>18</v>
      </c>
      <c r="D8" s="71">
        <v>71120</v>
      </c>
      <c r="E8" s="80">
        <f>'Base LAINF'!U28-'Base LAINF'!S28</f>
        <v>199.9982282069459</v>
      </c>
      <c r="F8" s="76" t="s">
        <v>27</v>
      </c>
      <c r="G8" s="71" t="s">
        <v>17</v>
      </c>
      <c r="H8" s="64">
        <f t="shared" si="0"/>
        <v>199.9982282069459</v>
      </c>
    </row>
    <row r="9" spans="2:8" x14ac:dyDescent="0.25">
      <c r="B9" s="76" t="s">
        <v>19</v>
      </c>
      <c r="C9" s="71" t="s">
        <v>20</v>
      </c>
      <c r="D9" s="71">
        <v>71120</v>
      </c>
      <c r="E9" s="80">
        <f>'Base LAINF'!AC28-'Base LAINF'!U28</f>
        <v>2902.1779452927576</v>
      </c>
      <c r="F9" s="109" t="s">
        <v>27</v>
      </c>
      <c r="G9" s="111" t="s">
        <v>7</v>
      </c>
      <c r="H9" s="113">
        <f>E9+E10</f>
        <v>3558.825301204819</v>
      </c>
    </row>
    <row r="10" spans="2:8" ht="15.75" thickBot="1" x14ac:dyDescent="0.3">
      <c r="B10" s="77" t="s">
        <v>21</v>
      </c>
      <c r="C10" s="72" t="s">
        <v>22</v>
      </c>
      <c r="D10" s="72">
        <v>71120</v>
      </c>
      <c r="E10" s="81">
        <f>'Base LAINF'!AE28-'Base LAINF'!AC28</f>
        <v>656.64735591206136</v>
      </c>
      <c r="F10" s="110"/>
      <c r="G10" s="112"/>
      <c r="H10" s="114"/>
    </row>
    <row r="11" spans="2:8" x14ac:dyDescent="0.25">
      <c r="B11" s="75" t="s">
        <v>10</v>
      </c>
      <c r="C11" s="73" t="s">
        <v>23</v>
      </c>
      <c r="D11" s="73">
        <v>13230</v>
      </c>
      <c r="E11" s="82">
        <f>'Base LAINF'!J31</f>
        <v>625</v>
      </c>
      <c r="F11" s="75" t="s">
        <v>28</v>
      </c>
      <c r="G11" s="73" t="s">
        <v>10</v>
      </c>
      <c r="H11" s="66">
        <f t="shared" ref="H11:H13" si="1">E11</f>
        <v>625</v>
      </c>
    </row>
    <row r="12" spans="2:8" x14ac:dyDescent="0.25">
      <c r="B12" s="76" t="s">
        <v>11</v>
      </c>
      <c r="C12" s="71" t="s">
        <v>24</v>
      </c>
      <c r="D12" s="71">
        <v>24331</v>
      </c>
      <c r="E12" s="80">
        <f>'Base LAINF'!X31-'Base LAINF'!M31</f>
        <v>2530.606617647059</v>
      </c>
      <c r="F12" s="76" t="s">
        <v>28</v>
      </c>
      <c r="G12" s="71" t="s">
        <v>11</v>
      </c>
      <c r="H12" s="64">
        <f t="shared" si="1"/>
        <v>2530.606617647059</v>
      </c>
    </row>
    <row r="13" spans="2:8" ht="15.75" thickBot="1" x14ac:dyDescent="0.3">
      <c r="B13" s="77" t="s">
        <v>25</v>
      </c>
      <c r="C13" s="72" t="s">
        <v>26</v>
      </c>
      <c r="D13" s="72">
        <v>13230</v>
      </c>
      <c r="E13" s="81">
        <f>'Base LAINF'!AG31-'Base LAINF'!X31</f>
        <v>369.39338235294099</v>
      </c>
      <c r="F13" s="77" t="s">
        <v>28</v>
      </c>
      <c r="G13" s="72" t="s">
        <v>25</v>
      </c>
      <c r="H13" s="65">
        <f t="shared" si="1"/>
        <v>369.39338235294099</v>
      </c>
    </row>
    <row r="14" spans="2:8" ht="15.75" thickBot="1" x14ac:dyDescent="0.3">
      <c r="B14" s="78" t="s">
        <v>76</v>
      </c>
      <c r="C14" s="74"/>
      <c r="D14" s="68"/>
      <c r="E14" s="83">
        <f>SUM(E5:E13)</f>
        <v>11570</v>
      </c>
      <c r="F14" s="67"/>
      <c r="G14" s="68"/>
      <c r="H14" s="69">
        <f>SUM(H5:H13)</f>
        <v>11570</v>
      </c>
    </row>
    <row r="15" spans="2:8" ht="15.75" thickBot="1" x14ac:dyDescent="0.3">
      <c r="E15" s="84"/>
    </row>
    <row r="16" spans="2:8" ht="15.75" thickBot="1" x14ac:dyDescent="0.3">
      <c r="D16" s="78" t="s">
        <v>71</v>
      </c>
      <c r="E16" s="85" t="s">
        <v>77</v>
      </c>
    </row>
    <row r="17" spans="4:5" x14ac:dyDescent="0.25">
      <c r="D17" s="75">
        <v>71120</v>
      </c>
      <c r="E17" s="82">
        <f>SUM(E5:E10)</f>
        <v>8045</v>
      </c>
    </row>
    <row r="18" spans="4:5" x14ac:dyDescent="0.25">
      <c r="D18" s="76">
        <v>13230</v>
      </c>
      <c r="E18" s="80">
        <f>E11+E13</f>
        <v>994.39338235294099</v>
      </c>
    </row>
    <row r="19" spans="4:5" ht="15.75" thickBot="1" x14ac:dyDescent="0.3">
      <c r="D19" s="77">
        <v>24331</v>
      </c>
      <c r="E19" s="81">
        <f>E12</f>
        <v>2530.606617647059</v>
      </c>
    </row>
    <row r="20" spans="4:5" ht="15.75" thickBot="1" x14ac:dyDescent="0.3">
      <c r="D20" s="67" t="s">
        <v>76</v>
      </c>
      <c r="E20" s="85">
        <f>SUM(E17:E19)</f>
        <v>11570</v>
      </c>
    </row>
    <row r="21" spans="4:5" ht="2.4500000000000002" customHeight="1" x14ac:dyDescent="0.25"/>
  </sheetData>
  <mergeCells count="4">
    <mergeCell ref="F9:F10"/>
    <mergeCell ref="G9:G10"/>
    <mergeCell ref="H9:H10"/>
    <mergeCell ref="B3:H3"/>
  </mergeCell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19E8EA8CB8FA84B8DB5DB27419BDF35" ma:contentTypeVersion="16" ma:contentTypeDescription="Ein neues Dokument erstellen." ma:contentTypeScope="" ma:versionID="72c4406b27c086f7f229e275cadb8a71">
  <xsd:schema xmlns:xsd="http://www.w3.org/2001/XMLSchema" xmlns:xs="http://www.w3.org/2001/XMLSchema" xmlns:p="http://schemas.microsoft.com/office/2006/metadata/properties" xmlns:ns1="http://schemas.microsoft.com/sharepoint/v3" xmlns:ns2="05df31fa-3268-4af8-ad57-53be656e2793" xmlns:ns3="741f22b9-d58b-48da-abcb-f7d75a8ca96b" targetNamespace="http://schemas.microsoft.com/office/2006/metadata/properties" ma:root="true" ma:fieldsID="22261d5568413e8515673795f015e6fc" ns1:_="" ns2:_="" ns3:_="">
    <xsd:import namespace="http://schemas.microsoft.com/sharepoint/v3"/>
    <xsd:import namespace="05df31fa-3268-4af8-ad57-53be656e2793"/>
    <xsd:import namespace="741f22b9-d58b-48da-abcb-f7d75a8ca96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2" nillable="true" ma:displayName="Eigenschaften der einheitlichen Compliancerichtlinie" ma:hidden="true" ma:internalName="_ip_UnifiedCompliancePolicyProperties">
      <xsd:simpleType>
        <xsd:restriction base="dms:Note"/>
      </xsd:simpleType>
    </xsd:element>
    <xsd:element name="_ip_UnifiedCompliancePolicyUIAction" ma:index="23" nillable="true" ma:displayName="UI-Aktion der einheitlichen Compliancerichtlinie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5df31fa-3268-4af8-ad57-53be656e279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Bildmarkierungen" ma:readOnly="false" ma:fieldId="{5cf76f15-5ced-4ddc-b409-7134ff3c332f}" ma:taxonomyMulti="true" ma:sspId="5398598b-1692-41ba-b181-08e92b7f903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1f22b9-d58b-48da-abcb-f7d75a8ca96b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05df31fa-3268-4af8-ad57-53be656e2793">
      <Terms xmlns="http://schemas.microsoft.com/office/infopath/2007/PartnerControls"/>
    </lcf76f155ced4ddcb4097134ff3c332f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501DE6F6-3F78-4E80-ADE4-5EF867972B6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05df31fa-3268-4af8-ad57-53be656e2793"/>
    <ds:schemaRef ds:uri="741f22b9-d58b-48da-abcb-f7d75a8ca96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6C20D9E-FFCF-4E5A-B7A1-133D8742C67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A3CFD7E-7968-49F2-991C-0FF1ACE3ACC0}">
  <ds:schemaRefs>
    <ds:schemaRef ds:uri="http://schemas.microsoft.com/sharepoint/v3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2006/metadata/properties"/>
    <ds:schemaRef ds:uri="05df31fa-3268-4af8-ad57-53be656e2793"/>
    <ds:schemaRef ds:uri="http://schemas.microsoft.com/office/infopath/2007/PartnerControls"/>
    <ds:schemaRef ds:uri="741f22b9-d58b-48da-abcb-f7d75a8ca96b"/>
    <ds:schemaRef ds:uri="http://www.w3.org/XML/1998/namespace"/>
    <ds:schemaRef ds:uri="http://purl.org/dc/dcmitype/"/>
  </ds:schemaRefs>
</ds:datastoreItem>
</file>

<file path=docMetadata/LabelInfo.xml><?xml version="1.0" encoding="utf-8"?>
<clbl:labelList xmlns:clbl="http://schemas.microsoft.com/office/2020/mipLabelMetadata">
  <clbl:label id="{a7a56758-cff2-477b-bb1d-5b1675037bee}" enabled="1" method="Privileged" siteId="{98616167-5668-4e66-acbf-925e81df8b00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giorni AS</vt:lpstr>
      <vt:lpstr>Base LAINF</vt:lpstr>
      <vt:lpstr>Base LAINF ISCO</vt:lpstr>
      <vt:lpstr>Esempio di conteggio LAINF_ISCO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Arudchelvam Pirasath (AP4)</dc:creator>
  <cp:lastModifiedBy>Pfiffner Ramona Adriana (PR3)</cp:lastModifiedBy>
  <dcterms:created xsi:type="dcterms:W3CDTF">2025-02-09T14:56:17Z</dcterms:created>
  <dcterms:modified xsi:type="dcterms:W3CDTF">2025-05-21T18:11:02Z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0x010100319E8EA8CB8FA84B8DB5DB27419BDF35</vt:lpwstr>
  </property>
  <property fmtid="{D5CDD505-2E9C-101B-9397-08002B2CF9AE}" pid="3" name="MediaServiceImageTags">
    <vt:lpwstr/>
  </property>
</Properties>
</file>